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C:\TDG\Local publishers\Rate cards\Podcast\"/>
    </mc:Choice>
  </mc:AlternateContent>
  <xr:revisionPtr revIDLastSave="0" documentId="13_ncr:1_{5965FBDF-9400-486C-9E01-C7EFD2C3874C}" xr6:coauthVersionLast="47" xr6:coauthVersionMax="47" xr10:uidLastSave="{00000000-0000-0000-0000-000000000000}"/>
  <bookViews>
    <workbookView xWindow="-108" yWindow="-108" windowWidth="23256" windowHeight="12576" activeTab="1" xr2:uid="{00000000-000D-0000-FFFF-FFFF00000000}"/>
  </bookViews>
  <sheets>
    <sheet name="formats &amp; metrics" sheetId="7" r:id="rId1"/>
    <sheet name="Podcasts list" sheetId="8" r:id="rId2"/>
    <sheet name="Podcast Network RC prices" sheetId="5" r:id="rId3"/>
  </sheets>
  <definedNames>
    <definedName name="_xlnm._FilterDatabase" localSheetId="2" hidden="1">'Podcast Network RC prices'!$B$5:$K$37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4" i="5" l="1"/>
  <c r="K44" i="5"/>
  <c r="N44" i="5" s="1"/>
  <c r="J44" i="5"/>
  <c r="M44" i="5" s="1"/>
  <c r="I44" i="5"/>
  <c r="L44" i="5" s="1"/>
  <c r="K32" i="5"/>
  <c r="N32" i="5" s="1"/>
  <c r="K31" i="5"/>
  <c r="I32" i="5"/>
  <c r="L32" i="5" s="1"/>
  <c r="I31" i="5"/>
  <c r="K30" i="5"/>
  <c r="I30" i="5"/>
  <c r="O26" i="5"/>
  <c r="K26" i="5"/>
  <c r="N26" i="5" s="1"/>
  <c r="I26" i="5"/>
  <c r="L26" i="5" s="1"/>
  <c r="O29" i="5"/>
  <c r="K29" i="5"/>
  <c r="N29" i="5" s="1"/>
  <c r="I29" i="5"/>
  <c r="L29" i="5" s="1"/>
  <c r="O32" i="5"/>
  <c r="O28" i="5" l="1"/>
  <c r="K28" i="5"/>
  <c r="N28" i="5" s="1"/>
  <c r="I28" i="5"/>
  <c r="L28" i="5" s="1"/>
  <c r="I37" i="5"/>
  <c r="L37" i="5" s="1"/>
  <c r="O24" i="5" l="1"/>
  <c r="K24" i="5"/>
  <c r="N24" i="5" s="1"/>
  <c r="I24" i="5"/>
  <c r="L24" i="5" s="1"/>
  <c r="K40" i="5"/>
  <c r="N40" i="5" s="1"/>
  <c r="O40" i="5"/>
  <c r="I40" i="5"/>
  <c r="L40" i="5" s="1"/>
  <c r="N25" i="5"/>
  <c r="L25" i="5"/>
  <c r="O25" i="5"/>
  <c r="O23" i="5"/>
  <c r="K23" i="5"/>
  <c r="N23" i="5" s="1"/>
  <c r="I23" i="5"/>
  <c r="L23" i="5" s="1"/>
  <c r="O12" i="5" l="1"/>
  <c r="K12" i="5"/>
  <c r="N12" i="5" s="1"/>
  <c r="I12" i="5"/>
  <c r="L12" i="5" s="1"/>
  <c r="O6" i="5" l="1"/>
  <c r="I36" i="5" l="1"/>
  <c r="K36" i="5"/>
  <c r="O36" i="5"/>
  <c r="O43" i="5"/>
  <c r="I43" i="5"/>
  <c r="K43" i="5"/>
  <c r="L36" i="5" l="1"/>
  <c r="L43" i="5"/>
  <c r="N43" i="5"/>
  <c r="L31" i="5"/>
  <c r="N36" i="5"/>
  <c r="F46" i="5"/>
  <c r="G46" i="5" l="1"/>
  <c r="H46" i="5"/>
  <c r="G43" i="8"/>
  <c r="H43" i="8"/>
  <c r="F43" i="8"/>
  <c r="O13" i="5"/>
  <c r="K13" i="5"/>
  <c r="I13" i="5"/>
  <c r="N13" i="5" l="1"/>
  <c r="L13" i="5"/>
  <c r="I17" i="5" l="1"/>
  <c r="K17" i="5"/>
  <c r="N17" i="5" l="1"/>
  <c r="L17" i="5"/>
  <c r="O45" i="5" l="1"/>
  <c r="K45" i="5"/>
  <c r="I45" i="5"/>
  <c r="L45" i="5" l="1"/>
  <c r="N45" i="5"/>
  <c r="I27" i="5"/>
  <c r="K27" i="5"/>
  <c r="O27" i="5"/>
  <c r="I19" i="5"/>
  <c r="K19" i="5"/>
  <c r="O19" i="5"/>
  <c r="N31" i="5" l="1"/>
  <c r="L27" i="5"/>
  <c r="N19" i="5"/>
  <c r="N27" i="5"/>
  <c r="L19" i="5"/>
  <c r="I42" i="5"/>
  <c r="K42" i="5"/>
  <c r="O42" i="5"/>
  <c r="N42" i="5" l="1"/>
  <c r="L42" i="5"/>
  <c r="O39" i="5"/>
  <c r="O9" i="5" l="1"/>
  <c r="O10" i="5"/>
  <c r="O11" i="5"/>
  <c r="O14" i="5"/>
  <c r="O16" i="5"/>
  <c r="O20" i="5"/>
  <c r="O21" i="5"/>
  <c r="O22" i="5"/>
  <c r="O33" i="5"/>
  <c r="O34" i="5"/>
  <c r="O35" i="5"/>
  <c r="O30" i="5"/>
  <c r="O41" i="5"/>
  <c r="O38" i="5"/>
  <c r="O31" i="5"/>
  <c r="I35" i="5" l="1"/>
  <c r="K35" i="5"/>
  <c r="J53" i="5" l="1"/>
  <c r="J37" i="5" s="1"/>
  <c r="M37" i="5" s="1"/>
  <c r="J54" i="5"/>
  <c r="J55" i="5"/>
  <c r="I6" i="5"/>
  <c r="K39" i="5"/>
  <c r="I39" i="5"/>
  <c r="K38" i="5"/>
  <c r="I38" i="5"/>
  <c r="K41" i="5"/>
  <c r="I41" i="5"/>
  <c r="K34" i="5"/>
  <c r="I34" i="5"/>
  <c r="K33" i="5"/>
  <c r="I33" i="5"/>
  <c r="K22" i="5"/>
  <c r="I22" i="5"/>
  <c r="K21" i="5"/>
  <c r="I21" i="5"/>
  <c r="L21" i="5" s="1"/>
  <c r="K20" i="5"/>
  <c r="I20" i="5"/>
  <c r="K16" i="5"/>
  <c r="I16" i="5"/>
  <c r="K14" i="5"/>
  <c r="I14" i="5"/>
  <c r="K11" i="5"/>
  <c r="I11" i="5"/>
  <c r="N35" i="5"/>
  <c r="L35" i="5"/>
  <c r="K10" i="5"/>
  <c r="I10" i="5"/>
  <c r="K9" i="5"/>
  <c r="I9" i="5"/>
  <c r="K6" i="5"/>
  <c r="J29" i="5" l="1"/>
  <c r="M29" i="5" s="1"/>
  <c r="J26" i="5"/>
  <c r="M26" i="5" s="1"/>
  <c r="J28" i="5"/>
  <c r="M28" i="5" s="1"/>
  <c r="J32" i="5"/>
  <c r="M32" i="5" s="1"/>
  <c r="J30" i="5"/>
  <c r="J31" i="5"/>
  <c r="M25" i="5"/>
  <c r="J24" i="5"/>
  <c r="M24" i="5" s="1"/>
  <c r="J40" i="5"/>
  <c r="M40" i="5" s="1"/>
  <c r="J12" i="5"/>
  <c r="M12" i="5" s="1"/>
  <c r="J23" i="5"/>
  <c r="M23" i="5" s="1"/>
  <c r="N10" i="5"/>
  <c r="N20" i="5"/>
  <c r="N30" i="5"/>
  <c r="L39" i="5"/>
  <c r="L6" i="5"/>
  <c r="L34" i="5"/>
  <c r="N14" i="5"/>
  <c r="L33" i="5"/>
  <c r="N22" i="5"/>
  <c r="N39" i="5"/>
  <c r="N11" i="5"/>
  <c r="N21" i="5"/>
  <c r="N16" i="5"/>
  <c r="N33" i="5"/>
  <c r="L41" i="5"/>
  <c r="N9" i="5"/>
  <c r="N41" i="5"/>
  <c r="N38" i="5"/>
  <c r="L14" i="5"/>
  <c r="N34" i="5"/>
  <c r="L10" i="5"/>
  <c r="L11" i="5"/>
  <c r="L20" i="5"/>
  <c r="L38" i="5"/>
  <c r="J13" i="5"/>
  <c r="J43" i="5"/>
  <c r="J36" i="5"/>
  <c r="J41" i="5"/>
  <c r="J17" i="5"/>
  <c r="J27" i="5"/>
  <c r="J19" i="5"/>
  <c r="J42" i="5"/>
  <c r="J45" i="5"/>
  <c r="J35" i="5"/>
  <c r="J6" i="5"/>
  <c r="J14" i="5"/>
  <c r="J39" i="5"/>
  <c r="J21" i="5"/>
  <c r="J10" i="5"/>
  <c r="L16" i="5"/>
  <c r="L30" i="5"/>
  <c r="N6" i="5"/>
  <c r="J9" i="5"/>
  <c r="J16" i="5"/>
  <c r="J22" i="5"/>
  <c r="J38" i="5"/>
  <c r="J34" i="5"/>
  <c r="L9" i="5"/>
  <c r="L22" i="5"/>
  <c r="J11" i="5"/>
  <c r="J20" i="5"/>
  <c r="J33" i="5"/>
  <c r="M20" i="5" l="1"/>
  <c r="M10" i="5"/>
  <c r="M45" i="5"/>
  <c r="M22" i="5"/>
  <c r="M34" i="5"/>
  <c r="M13" i="5"/>
  <c r="M31" i="5"/>
  <c r="M33" i="5"/>
  <c r="M6" i="5"/>
  <c r="M11" i="5"/>
  <c r="M41" i="5"/>
  <c r="M21" i="5"/>
  <c r="M42" i="5"/>
  <c r="M38" i="5"/>
  <c r="M39" i="5"/>
  <c r="M35" i="5"/>
  <c r="M19" i="5"/>
  <c r="M36" i="5"/>
  <c r="M16" i="5"/>
  <c r="M17" i="5"/>
  <c r="M9" i="5"/>
  <c r="M30" i="5"/>
  <c r="M14" i="5"/>
  <c r="M27" i="5"/>
  <c r="M4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work</author>
  </authors>
  <commentList>
    <comment ref="O6" authorId="0" shapeId="0" xr:uid="{A45A44A6-8717-4FA0-BA5C-629E49360CD7}">
      <text>
        <r>
          <rPr>
            <sz val="9"/>
            <color indexed="81"/>
            <rFont val="Tahoma"/>
            <family val="2"/>
          </rPr>
          <t>Include publicarea fiecărui podcast pe blog, Google Podcasts, Spotify, Player FM, Apple Podcasts, Deezer, Stitcher, TuneIn și share pe Facebook.</t>
        </r>
      </text>
    </comment>
    <comment ref="P6" authorId="0" shapeId="0" xr:uid="{16975495-3879-457A-B68C-102CB082FBEF}">
      <text>
        <r>
          <rPr>
            <sz val="9"/>
            <color indexed="81"/>
            <rFont val="Tahoma"/>
            <family val="2"/>
          </rPr>
          <t>Include publicarea fiecărui podcast pe blog, Google Podcasts, Spotify, Player FM, Apple Podcasts, Deezer, Stitcher, TuneIn și share pe Facebook.</t>
        </r>
      </text>
    </comment>
  </commentList>
</comments>
</file>

<file path=xl/sharedStrings.xml><?xml version="1.0" encoding="utf-8"?>
<sst xmlns="http://schemas.openxmlformats.org/spreadsheetml/2006/main" count="477" uniqueCount="235">
  <si>
    <t>Type of formats</t>
  </si>
  <si>
    <t>Source</t>
  </si>
  <si>
    <t>Full Endorsment</t>
  </si>
  <si>
    <t>Where applicable, most of the podcast are also present in social media, so we can use social media amplification and/or work on a full endorsement using the hosts’s social media presence (subject to a separate negotiation).</t>
  </si>
  <si>
    <t>https://www.iab.com/guidelines/podcast-measurement-guidelines/</t>
  </si>
  <si>
    <r>
      <t xml:space="preserve">Host-read ads </t>
    </r>
    <r>
      <rPr>
        <sz val="10"/>
        <color rgb="FF191747"/>
        <rFont val="Roboto Light"/>
      </rPr>
      <t>[integrated ads]</t>
    </r>
  </si>
  <si>
    <t>Ads that are read by the podcast host or a familiar voice. 
With ads read by the podcast host you get authentic endorsements in a native, seamless format. Up to 3 minutes.</t>
  </si>
  <si>
    <r>
      <t xml:space="preserve">Sponsored Segment </t>
    </r>
    <r>
      <rPr>
        <sz val="10"/>
        <color rgb="FF191747"/>
        <rFont val="Roboto Light"/>
      </rPr>
      <t>(or Show)</t>
    </r>
  </si>
  <si>
    <t>Where applicable, your brand can be the story. Up to 10-15 minutes of interview or a full show if the topic is interesting enough for the podcaster’s audience.</t>
  </si>
  <si>
    <r>
      <t xml:space="preserve">Standard Audio Ads </t>
    </r>
    <r>
      <rPr>
        <sz val="10"/>
        <color rgb="FF191747"/>
        <rFont val="Roboto Light"/>
      </rPr>
      <t>[integrated ads]</t>
    </r>
  </si>
  <si>
    <t xml:space="preserve">A static ad or jingle may be also included as part of the file. These ads are part of the content and included, or “baked-in,” with the file that is downloaded. Targeting is limited because everyone who downloads the file gets the same ads. </t>
  </si>
  <si>
    <r>
      <t>Dynamically Inserted Ads</t>
    </r>
    <r>
      <rPr>
        <sz val="10"/>
        <color rgb="FF191747"/>
        <rFont val="Roboto Light"/>
      </rPr>
      <t xml:space="preserve"> 
[CPM metric]</t>
    </r>
  </si>
  <si>
    <t>Ad technology has allowed for ads to be targeted and dynamically inserted at the time of file request. The ad server determines the best ad to serve to the listener at the time of request. In a podcast consumed online, ads may be inserted into a file that is being progressively downloaded at designated ad breaks. Some publishers may count this dynamic ad serve as an “impression” without confirming ad delivery. The metrics in this document focus on confirming that the ad was delivered. Server logs can confirm that the entire ad file was downloaded, but the process for counting a served ad can only determine that ad file was sent.</t>
  </si>
  <si>
    <t>*not available in the market; future updates of an ad server</t>
  </si>
  <si>
    <t>Spot positions - depending on the length of a podcast</t>
  </si>
  <si>
    <t>Advantages</t>
  </si>
  <si>
    <r>
      <t>PRE-ROLL</t>
    </r>
    <r>
      <rPr>
        <sz val="10"/>
        <color rgb="FF191747"/>
        <rFont val="Roboto Light"/>
      </rPr>
      <t xml:space="preserve">
[up to 10-seconds / non-skippable]</t>
    </r>
  </si>
  <si>
    <r>
      <t xml:space="preserve">This is an ad that </t>
    </r>
    <r>
      <rPr>
        <b/>
        <sz val="10"/>
        <color rgb="FF191747"/>
        <rFont val="Roboto Light"/>
      </rPr>
      <t>runs at the very start of a show</t>
    </r>
    <r>
      <rPr>
        <sz val="10"/>
        <color rgb="FF191747"/>
        <rFont val="Roboto Light"/>
      </rPr>
      <t>, typically just before or just after the episode’s intro. It’s a shorter read (up to 10- seconds)</t>
    </r>
  </si>
  <si>
    <t>Most listeners hear it and don’t skip; lower cost than mid- rolls.</t>
  </si>
  <si>
    <r>
      <t>MID-ROLL</t>
    </r>
    <r>
      <rPr>
        <sz val="10"/>
        <color rgb="FF191747"/>
        <rFont val="Roboto Light"/>
      </rPr>
      <t xml:space="preserve">
[a max of 60 seconds]</t>
    </r>
  </si>
  <si>
    <t>This is an ad that runs in the middle of the program, once the primary content has started. These ads run longer than pre- and post-rolls (a max of 60 seconds), and hosts are more likely to integrate them directly into the flow of the show, injecting them with a little more creativity and spark. Consequently, this is the highest-priced spot position.</t>
  </si>
  <si>
    <t>The longest available spots—two to three times longer than the other positions; best show integration.</t>
  </si>
  <si>
    <r>
      <t>POST-ROLL</t>
    </r>
    <r>
      <rPr>
        <sz val="10"/>
        <color rgb="FF191747"/>
        <rFont val="Roboto Light"/>
      </rPr>
      <t xml:space="preserve">
[up to 10-seconds]</t>
    </r>
  </si>
  <si>
    <r>
      <t xml:space="preserve">This is an ad that </t>
    </r>
    <r>
      <rPr>
        <b/>
        <sz val="10"/>
        <color rgb="FF191747"/>
        <rFont val="Roboto Light"/>
      </rPr>
      <t>runs at the end of the show</t>
    </r>
    <r>
      <rPr>
        <sz val="10"/>
        <color rgb="FF191747"/>
        <rFont val="Roboto Light"/>
      </rPr>
      <t>, usually between the last content segment and any closing material. Post-rolls are typically shorter than mid-rolls, and usually cost a bit less than pre-rolls. They are often purchased in combination with a pre-roll or post-roll spot in the same show to help reinforce a message introduced earlier in the episode, like an offer code or vanity URL.</t>
    </r>
  </si>
  <si>
    <t>Reaches the most dedicated listeners; most affordable spots; reinforces pre- or mid-roll spots.</t>
  </si>
  <si>
    <t>Metric definitions</t>
  </si>
  <si>
    <t>Downloads</t>
  </si>
  <si>
    <t>Downloads, in the context of podcasting, refers to the number of times an episode was listened to.
1. A listener hit the download button and downloaded a whole episode.
2. A listener hit the play button on an episode in a web browser or podcast app.</t>
  </si>
  <si>
    <t>Unique Download</t>
  </si>
  <si>
    <t>A unique file request that was downloaded. This includes complete file downloads as well as partial downloads. If a unique download is divided into multiple file requests, for example if a user plays the first half of an episode using a website audio player, clicks pause, and then resumes a half-hour later, then that should still be counted as one unique download.
Represents a podcast episode that is progressively downloaded using the same app from the same IP address, all within a 24-hour window.</t>
  </si>
  <si>
    <t>Listeners</t>
  </si>
  <si>
    <t xml:space="preserve">Podcast listeners often download more than one episode and often from more than one podcast or multiple devices. A listener may download a podcast and not listen to it. A measure of how many people downloaded episodes can be used to describe the reach of the podcast or group of podcasts. </t>
  </si>
  <si>
    <t>Subscriptions</t>
  </si>
  <si>
    <t>Subscriptions are how many people are subscribed to your RSS feed and will automatically receive updates from your site, including new episodes.</t>
  </si>
  <si>
    <t>Social Media Engagement</t>
  </si>
  <si>
    <t>You have the potential to generate lots of social posts from listeners who find your episodes useful and helpful. At the same time, it gives you the opportunity to reach out and engage with your audience, build your brand, expand your reach, and come up with ideas for your next episode.</t>
  </si>
  <si>
    <t>CPM rate</t>
  </si>
  <si>
    <t>an ad expense measurement of the “cost per mille” (or per thousand) listens of a podcast.</t>
  </si>
  <si>
    <t>CPA rate</t>
  </si>
  <si>
    <t>a measurement of the “cost per acquisition,” or cost to acquire one new customer as a result of an advertisement.</t>
  </si>
  <si>
    <t>Demographic analytics</t>
  </si>
  <si>
    <t>by age, top locations, by device, top episodes, etc</t>
  </si>
  <si>
    <t>Measurement - tracking methods</t>
  </si>
  <si>
    <t>Direct Response: Offer Codes</t>
  </si>
  <si>
    <t>Direct response advertisers often use an offer code that is tied to a bonus or discount. We recommend that a unique offer code is used for each podcast so that responses are easily attributed.</t>
  </si>
  <si>
    <t>Direct Response: Custom URLs</t>
  </si>
  <si>
    <t>A custom URL has the benefit of being one fewer thing for the listener to remember. Often, advertisers with vanity URLs have those custom links trigger A discount just like an offer code would. These are also useful for direct response advertisers, but may also be used by any campaign that has A web landing page.</t>
  </si>
  <si>
    <t>Direct Response: Check-Out Survey</t>
  </si>
  <si>
    <t>This method is often used when an advertiser doesn’t have a special bonus or discount to offer. Including ad copy asking listeners to fill out the survey helps improve accuracy.</t>
  </si>
  <si>
    <t>Branding &amp; Tune-In: Social Mentions</t>
  </si>
  <si>
    <t>Increases in social mentions and discussions are strong indicators of branding campaign success. look for an overall increase in mentions during the time that your campaign runs, adding a few weeks after it ends to account for listeners who don’t listen to episodes right when they’re released.</t>
  </si>
  <si>
    <t>Branding &amp; Tune-In: Web Hits</t>
  </si>
  <si>
    <t>Website and landing page visits are another good indicator that listeners are engaging with a brand or product. Advertisers look for increases during a campaign period, plus a few weeks. Even with a custom landing page advertisers should look at overall site traffic, since listeners may only remember a company’s main URL or use Google to find a site, which won’t be directly trackable.</t>
  </si>
  <si>
    <t>Audience per episode</t>
  </si>
  <si>
    <t>300-600</t>
  </si>
  <si>
    <t>601-1000</t>
  </si>
  <si>
    <t>1000+</t>
  </si>
  <si>
    <t>Podcast name</t>
  </si>
  <si>
    <t>Host name</t>
  </si>
  <si>
    <t xml:space="preserve">Content categories </t>
  </si>
  <si>
    <t>Average unique Listeners per episod</t>
  </si>
  <si>
    <t xml:space="preserve">Intre showuri </t>
  </si>
  <si>
    <t>Teo, Vio si Costel</t>
  </si>
  <si>
    <t>comedy</t>
  </si>
  <si>
    <t>Starea Nației</t>
  </si>
  <si>
    <t>Dragos Patraru</t>
  </si>
  <si>
    <t>news &amp; politics</t>
  </si>
  <si>
    <t>Vocea Natiei</t>
  </si>
  <si>
    <t>Burzcast</t>
  </si>
  <si>
    <t>Razvan Burz</t>
  </si>
  <si>
    <t>business &amp; technology</t>
  </si>
  <si>
    <t>n/a</t>
  </si>
  <si>
    <t>Cine Stie Ce</t>
  </si>
  <si>
    <t>Teo și Victor Băra</t>
  </si>
  <si>
    <t xml:space="preserve">Ceva marunt </t>
  </si>
  <si>
    <t>Sergiu Floroaia, Toma Alexandru</t>
  </si>
  <si>
    <t>business</t>
  </si>
  <si>
    <t>Podcastul de EQ</t>
  </si>
  <si>
    <t>Zoltan Veres</t>
  </si>
  <si>
    <t>education</t>
  </si>
  <si>
    <t xml:space="preserve">Katai Podcast </t>
  </si>
  <si>
    <t>Robert Katai</t>
  </si>
  <si>
    <t>business &amp; marketing</t>
  </si>
  <si>
    <t>Upgrade 100</t>
  </si>
  <si>
    <t>by Dragos Stanca</t>
  </si>
  <si>
    <t>ZeroPlus</t>
  </si>
  <si>
    <t>Andrei Roșca</t>
  </si>
  <si>
    <t>Finante FM</t>
  </si>
  <si>
    <t>Daniel Tanase</t>
  </si>
  <si>
    <t>Subcast</t>
  </si>
  <si>
    <t>Reteaua CityPodcast (9 podcasts: Idei de Milioane, TechVolution, AllInclusive, Originall, Yes You Can, Culturall, PerenTips, RateCard, Cetatenii de la 5)</t>
  </si>
  <si>
    <t>Adrian Boioglu</t>
  </si>
  <si>
    <t>business, technology, society&amp;culture, family &amp; parenting</t>
  </si>
  <si>
    <t>Față/Verso</t>
  </si>
  <si>
    <t>Simina Popa &amp; Claudiu Sfirschi-Lăudat</t>
  </si>
  <si>
    <t>arts &amp; lifestyle</t>
  </si>
  <si>
    <t>Startup Mashup by start-up.ro</t>
  </si>
  <si>
    <t>Vlad Andriescu</t>
  </si>
  <si>
    <t>society &amp; culture</t>
  </si>
  <si>
    <t>Run of Network</t>
  </si>
  <si>
    <t>*RoN monthly sponsorship offer 30% discount</t>
  </si>
  <si>
    <t xml:space="preserve">Cost Insert Pre-roll </t>
  </si>
  <si>
    <t>Cost Insert Post-roll</t>
  </si>
  <si>
    <r>
      <t xml:space="preserve">Native ad formats </t>
    </r>
    <r>
      <rPr>
        <sz val="10"/>
        <color theme="0" tint="-4.9989318521683403E-2"/>
        <rFont val="Roboto Light"/>
      </rPr>
      <t>(extra charge)</t>
    </r>
  </si>
  <si>
    <r>
      <t>Average Podcast Video Views per episode</t>
    </r>
    <r>
      <rPr>
        <sz val="10"/>
        <color theme="0" tint="-4.9989318521683403E-2"/>
        <rFont val="Roboto Light"/>
      </rPr>
      <t xml:space="preserve"> (YT)</t>
    </r>
  </si>
  <si>
    <t>The Gratitude Podcast</t>
  </si>
  <si>
    <t>Georgian Benta</t>
  </si>
  <si>
    <t xml:space="preserve">business &amp; marketing </t>
  </si>
  <si>
    <t>Pătratul Roșu</t>
  </si>
  <si>
    <t>Dana Alecu &amp; Răzvan Băltărețu</t>
  </si>
  <si>
    <t xml:space="preserve">Victor Băra, Drăcea, Ioana Luiza, Mirică, Mitran şi Virgil. </t>
  </si>
  <si>
    <t>Banii vorbesc</t>
  </si>
  <si>
    <t>Niște Oameni</t>
  </si>
  <si>
    <t>50% extracharge pentru preluarea episoadelor pe canalele media al brandului</t>
  </si>
  <si>
    <t>30% extracharge pentru mentionarea brandului in canalele de social media a podcasterului</t>
  </si>
  <si>
    <t>Extracharge</t>
  </si>
  <si>
    <t>The Real You</t>
  </si>
  <si>
    <t>Petre Barlea</t>
  </si>
  <si>
    <t>education; psychology</t>
  </si>
  <si>
    <t>Tackle Show</t>
  </si>
  <si>
    <t>Dan Dracea</t>
  </si>
  <si>
    <t>sport</t>
  </si>
  <si>
    <t>business; finance</t>
  </si>
  <si>
    <t>business &amp; news</t>
  </si>
  <si>
    <t>comedy; society &amp; culture</t>
  </si>
  <si>
    <t>Podcast de criză</t>
  </si>
  <si>
    <t>Ionuț Ancuțescu</t>
  </si>
  <si>
    <t>Florin Roșoga</t>
  </si>
  <si>
    <t>business, interviews</t>
  </si>
  <si>
    <t>Sorin &amp; Andreea Laura Amzu, Laurentiu Mihai</t>
  </si>
  <si>
    <t>Podcast DOI</t>
  </si>
  <si>
    <t>Blaga Anca</t>
  </si>
  <si>
    <r>
      <t xml:space="preserve">Cost Insert Mid-roll </t>
    </r>
    <r>
      <rPr>
        <sz val="10"/>
        <color theme="0" tint="-4.9989318521683403E-2"/>
        <rFont val="Roboto Light"/>
      </rPr>
      <t>(extracharge 100%)</t>
    </r>
  </si>
  <si>
    <r>
      <t xml:space="preserve">Pre-roll </t>
    </r>
    <r>
      <rPr>
        <sz val="10"/>
        <color theme="0" tint="-4.9989318521683403E-2"/>
        <rFont val="Roboto Light"/>
      </rPr>
      <t xml:space="preserve">(up to 10-seconds) </t>
    </r>
  </si>
  <si>
    <r>
      <t xml:space="preserve">Post-roll </t>
    </r>
    <r>
      <rPr>
        <sz val="10"/>
        <color theme="0" tint="-4.9989318521683403E-2"/>
        <rFont val="Roboto Light"/>
      </rPr>
      <t>(up to 10-seconds)</t>
    </r>
  </si>
  <si>
    <t>Average no. of monthly Episodes</t>
  </si>
  <si>
    <r>
      <t xml:space="preserve">Sponsored segment </t>
    </r>
    <r>
      <rPr>
        <sz val="10"/>
        <color theme="0" tint="-4.9989318521683403E-2"/>
        <rFont val="Roboto Light"/>
      </rPr>
      <t xml:space="preserve">(up to 10 min) </t>
    </r>
  </si>
  <si>
    <r>
      <t xml:space="preserve">Full Live Podcast </t>
    </r>
    <r>
      <rPr>
        <sz val="10"/>
        <color theme="0" tint="-4.9989318521683403E-2"/>
        <rFont val="Roboto Light"/>
      </rPr>
      <t xml:space="preserve">(full show) </t>
    </r>
  </si>
  <si>
    <r>
      <t xml:space="preserve"> Mid-roll </t>
    </r>
    <r>
      <rPr>
        <sz val="10"/>
        <color theme="0" tint="-4.9989318521683403E-2"/>
        <rFont val="Roboto Light"/>
      </rPr>
      <t>(up to 60-seconds)</t>
    </r>
  </si>
  <si>
    <r>
      <t>STANDARD</t>
    </r>
    <r>
      <rPr>
        <sz val="10"/>
        <color theme="0" tint="-4.9989318521683403E-2"/>
        <rFont val="Roboto Light"/>
      </rPr>
      <t xml:space="preserve"> ad positions</t>
    </r>
  </si>
  <si>
    <r>
      <t xml:space="preserve">HOST-READ/ NATIVE </t>
    </r>
    <r>
      <rPr>
        <sz val="10"/>
        <color theme="0" tint="-4.9989318521683403E-2"/>
        <rFont val="Roboto Light"/>
      </rPr>
      <t>ad positions</t>
    </r>
  </si>
  <si>
    <t>Social media/ community</t>
  </si>
  <si>
    <t>Podcast Link</t>
  </si>
  <si>
    <t>https://www.thinkdigital.net/podcasts/ceva-marunt/</t>
  </si>
  <si>
    <t>https://www.thinkdigital.net/podcasts/podcast-doi/</t>
  </si>
  <si>
    <t>https://www.thinkdigital.net/podcasts/the-real-you/</t>
  </si>
  <si>
    <t>https://www.thinkdigital.net/podcasts/zeroplus/</t>
  </si>
  <si>
    <t>https://www.thinkdigital.net/podcasts/podcast-de-criza/</t>
  </si>
  <si>
    <t>https://www.thinkdigital.net/podcasts/niste-oameni/</t>
  </si>
  <si>
    <t>https://www.thinkdigital.net/podcasts/podcastul-de-eq/</t>
  </si>
  <si>
    <t>https://www.thinkdigital.net/podcasts/vocea-natiei/</t>
  </si>
  <si>
    <t>https://www.thinkdigital.net/podcasts/startup-mashup-by-start-up-ro/</t>
  </si>
  <si>
    <t>https://www.thinkdigital.net/podcasts/subcast/</t>
  </si>
  <si>
    <t>https://www.thinkdigital.net/podcasts/finante-fm/</t>
  </si>
  <si>
    <t>https://www.thinkdigital.net/podcasts/the-gratitude-podcast/</t>
  </si>
  <si>
    <t>https://www.thinkdigital.net/podcasts/starea-natiei/</t>
  </si>
  <si>
    <t>https://www.thinkdigital.net/podcasts/upgrade-100/</t>
  </si>
  <si>
    <t>https://www.thinkdigital.net/podcasts/fata-verso/</t>
  </si>
  <si>
    <t>https://www.thinkdigital.net/podcasts/burzcast/</t>
  </si>
  <si>
    <t>https://www.thinkdigital.net/podcasts/tackle-show/</t>
  </si>
  <si>
    <t>https://www.thinkdigital.net/podcasts/patratul-rosu/</t>
  </si>
  <si>
    <t>https://www.thinkdigital.net/podcasts/cine-stie-ce/</t>
  </si>
  <si>
    <t>https://www.thinkdigital.net/podcasts/citypodcast/</t>
  </si>
  <si>
    <t>https://www.thinkdigital.net/podcasts/katai/</t>
  </si>
  <si>
    <t>https://www.thinkdigital.net/podcasts/banii-vorbesc/</t>
  </si>
  <si>
    <t>Urban Sunsets</t>
  </si>
  <si>
    <t>music, arts</t>
  </si>
  <si>
    <r>
      <t xml:space="preserve">NATIVE segment/show/packages </t>
    </r>
    <r>
      <rPr>
        <sz val="10"/>
        <color theme="0" tint="-4.9989318521683403E-2"/>
        <rFont val="Roboto Light"/>
      </rPr>
      <t>(tbd brief based)</t>
    </r>
  </si>
  <si>
    <t>Bogdan Stratulă, Marius Chivu, Mihai Dinu</t>
  </si>
  <si>
    <t>https://www.thinkdigital.net/podcasts/urban-sunsets/</t>
  </si>
  <si>
    <t>Dragos Stanca</t>
  </si>
  <si>
    <t>Bogdan Stratulă, Marius Chivu, Mihai Dinu, Alex Ciuca, Andra Nicula</t>
  </si>
  <si>
    <t>Morning Podcast</t>
  </si>
  <si>
    <t>Gabriela Ilie</t>
  </si>
  <si>
    <t>business; education; society&amp;culture</t>
  </si>
  <si>
    <t>https://www.thinkdigital.net/podcasts/morningpodcast/</t>
  </si>
  <si>
    <t>https://www.thinkdigital.net/podcasts/bufonuldeserviciu/</t>
  </si>
  <si>
    <t>Bufonul de serviciu</t>
  </si>
  <si>
    <t>Alexandru Brad, Andrei Țigănaș, Mihai Oprean</t>
  </si>
  <si>
    <t>comedy, fiction</t>
  </si>
  <si>
    <t>Intervin</t>
  </si>
  <si>
    <t>https://www.thinkdigital.net/podcasts/intervin/</t>
  </si>
  <si>
    <t>Oameni mici și mari - povești pentru copii</t>
  </si>
  <si>
    <t>Mihai Oprean, Silviu Rusti, Adrian Ardelean, Rona Bungardean</t>
  </si>
  <si>
    <t>https://www.thinkdigital.net/podcasts/oameni-mici-si-mari/</t>
  </si>
  <si>
    <t>Oameni mici și mari</t>
  </si>
  <si>
    <t>Geo Iordache</t>
  </si>
  <si>
    <t>RSS Reloaded</t>
  </si>
  <si>
    <t>Iulian Tănase, Constantin Bojog &amp; Alex Tocilescu</t>
  </si>
  <si>
    <t xml:space="preserve">comedy show, impro, radio talk </t>
  </si>
  <si>
    <t>https://www.thinkdigital.net/podcasts/rssreloaded/</t>
  </si>
  <si>
    <t>Vorbitorincii</t>
  </si>
  <si>
    <t>Radu Paraschivescu și Cătălin Ștrible‪a</t>
  </si>
  <si>
    <t>news, society &amp; culture</t>
  </si>
  <si>
    <t>https://www.thinkdigital.net/podcasts/vorbitorincii/</t>
  </si>
  <si>
    <t>MicOn</t>
  </si>
  <si>
    <t>Răzvan Burz &amp; Adrian Boioglu</t>
  </si>
  <si>
    <t>business, leisure, news, science, technology</t>
  </si>
  <si>
    <t>kids &amp; family</t>
  </si>
  <si>
    <t>health &amp; fitness</t>
  </si>
  <si>
    <t>Podcast pe Legale</t>
  </si>
  <si>
    <t>Ana-Maria Udriste</t>
  </si>
  <si>
    <t>business, legal</t>
  </si>
  <si>
    <t>https://www.thinkdigital.net/podcasts/pe-legale/</t>
  </si>
  <si>
    <t>https://www.thinkdigital.net/podcasts/micon/</t>
  </si>
  <si>
    <t xml:space="preserve">Andi Moisescu Podcast </t>
  </si>
  <si>
    <t>Andi Moisescu</t>
  </si>
  <si>
    <t>YES</t>
  </si>
  <si>
    <r>
      <t xml:space="preserve">Custom packages </t>
    </r>
    <r>
      <rPr>
        <sz val="10"/>
        <color theme="0" tint="-4.9989318521683403E-2"/>
        <rFont val="Roboto Light"/>
      </rPr>
      <t>(YouTube, social media etc)</t>
    </r>
  </si>
  <si>
    <t>society&amp;culture, news, divertisment, arts</t>
  </si>
  <si>
    <t>https://www.thinkdigital.net/podcasts/andi-moisescu-podcast/</t>
  </si>
  <si>
    <t>Fain&amp;Simplu</t>
  </si>
  <si>
    <t>Mihai Morar</t>
  </si>
  <si>
    <t>https://www.thinkdigital.net/podcasts/fainsimplu/</t>
  </si>
  <si>
    <t>society &amp; culture, health &amp; wellness, education, entertainment</t>
  </si>
  <si>
    <t>Bogdan Aperii &amp; Georgiana Bobu</t>
  </si>
  <si>
    <t>Ce mai faci?</t>
  </si>
  <si>
    <t>Marius Ciurariu &amp; Ina Constantinescu</t>
  </si>
  <si>
    <t>business, education, society&amp;culture</t>
  </si>
  <si>
    <t>https://www.thinkdigital.net/podcasts/ce-mai-faci/</t>
  </si>
  <si>
    <t xml:space="preserve">Thinking Made Visible </t>
  </si>
  <si>
    <t>Mădălina Vasiu</t>
  </si>
  <si>
    <t xml:space="preserve"> arts, business, education, society&amp;culture, personal development</t>
  </si>
  <si>
    <t>https://www.thinkdigital.net/podcasts/thinking-made-visible/</t>
  </si>
  <si>
    <t>https://www.thinkdigital.net/podcasts/florin-rosoga-podcast/</t>
  </si>
  <si>
    <t>Cel Mai Bun Film Prost</t>
  </si>
  <si>
    <t>Alex Lungu</t>
  </si>
  <si>
    <t>https://www.thinkdigital.net/podcasts/intre-showuri/</t>
  </si>
  <si>
    <t>https://www.thinkdigital.net/podcasts/cel-mai-bun-film-prost/</t>
  </si>
  <si>
    <t>MindTalk</t>
  </si>
  <si>
    <t>Adrian Asoltanie</t>
  </si>
  <si>
    <t>finance, education</t>
  </si>
  <si>
    <t>Antreprenori care inspiră</t>
  </si>
  <si>
    <t>*Min no of podcasts for RoN is 15</t>
  </si>
  <si>
    <t>Rock 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</si>
</sst>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2]\ * #,##0_);_([$€-2]\ * \(#,##0\);_([$€-2]\ * &quot;-&quot;??_);_(@_)"/>
    <numFmt numFmtId="167" formatCode="_(* #,##0_);_(* \(#,##0\);_(* &quot;-&quot;??_);_(@_)"/>
    <numFmt numFmtId="168" formatCode="_([$€-2]\ * #,##0.00_);_([$€-2]\ * \(#,##0.00\);_([$€-2]\ * &quot;-&quot;??_);_(@_)"/>
    <numFmt numFmtId="169" formatCode="#,##0.0"/>
    <numFmt numFmtId="170" formatCode="_([$€-2]\ * #,##0_);_([$€-2]\ * \(#,##0\);_([$€-2]\ * &quot;-&quot;?_);_(@_)"/>
    <numFmt numFmtId="171" formatCode="_ * #,##0_)\ [$€-1]_ ;_ * \(#,##0\)\ [$€-1]_ ;_ * &quot;-&quot;??_)\ [$€-1]_ ;_ @_ "/>
  </numFmts>
  <fonts count="14" x14ac:knownFonts="1">
    <font>
      <sz val="11"/>
      <color theme="1"/>
      <name val="Calibri"/>
      <family val="2"/>
      <scheme val="minor"/>
    </font>
    <font>
      <sz val="11"/>
      <color theme="1"/>
      <name val="Calibri"/>
      <family val="2"/>
      <scheme val="minor"/>
    </font>
    <font>
      <sz val="10"/>
      <color theme="1"/>
      <name val="Roboto Light"/>
    </font>
    <font>
      <sz val="9"/>
      <color indexed="81"/>
      <name val="Tahoma"/>
      <family val="2"/>
    </font>
    <font>
      <b/>
      <sz val="10"/>
      <color theme="0" tint="-4.9989318521683403E-2"/>
      <name val="Roboto Light"/>
    </font>
    <font>
      <sz val="10"/>
      <color theme="0" tint="-4.9989318521683403E-2"/>
      <name val="Roboto Light"/>
    </font>
    <font>
      <b/>
      <sz val="10"/>
      <color rgb="FF191747"/>
      <name val="Roboto Light"/>
    </font>
    <font>
      <sz val="10"/>
      <color rgb="FF191747"/>
      <name val="Roboto Light"/>
    </font>
    <font>
      <u/>
      <sz val="11"/>
      <color theme="10"/>
      <name val="Calibri"/>
      <family val="2"/>
      <scheme val="minor"/>
    </font>
    <font>
      <b/>
      <sz val="10"/>
      <color theme="1"/>
      <name val="Calibri Light"/>
      <family val="2"/>
      <scheme val="major"/>
    </font>
    <font>
      <i/>
      <sz val="10"/>
      <color rgb="FFFF0000"/>
      <name val="Roboto Light"/>
    </font>
    <font>
      <b/>
      <sz val="10"/>
      <color rgb="FFFF3EB5"/>
      <name val="Roboto Light"/>
    </font>
    <font>
      <i/>
      <sz val="10"/>
      <color rgb="FF191747"/>
      <name val="Roboto Light"/>
    </font>
    <font>
      <i/>
      <sz val="10"/>
      <color theme="1"/>
      <name val="Roboto Light"/>
    </font>
  </fonts>
  <fills count="9">
    <fill>
      <patternFill patternType="none"/>
    </fill>
    <fill>
      <patternFill patternType="gray125"/>
    </fill>
    <fill>
      <patternFill patternType="solid">
        <fgColor theme="5" tint="0.59999389629810485"/>
        <bgColor indexed="65"/>
      </patternFill>
    </fill>
    <fill>
      <patternFill patternType="solid">
        <fgColor theme="0"/>
        <bgColor indexed="64"/>
      </patternFill>
    </fill>
    <fill>
      <patternFill patternType="solid">
        <fgColor rgb="FF191747"/>
        <bgColor rgb="FF000000"/>
      </patternFill>
    </fill>
    <fill>
      <patternFill patternType="solid">
        <fgColor rgb="FFFFE8F8"/>
        <bgColor rgb="FF000000"/>
      </patternFill>
    </fill>
    <fill>
      <patternFill patternType="solid">
        <fgColor rgb="FFFFFFFF"/>
        <bgColor rgb="FF000000"/>
      </patternFill>
    </fill>
    <fill>
      <patternFill patternType="solid">
        <fgColor rgb="FFE8E7EC"/>
        <bgColor rgb="FF000000"/>
      </patternFill>
    </fill>
    <fill>
      <patternFill patternType="solid">
        <fgColor theme="0" tint="-4.9989318521683403E-2"/>
        <bgColor rgb="FF000000"/>
      </patternFill>
    </fill>
  </fills>
  <borders count="18">
    <border>
      <left/>
      <right/>
      <top/>
      <bottom/>
      <diagonal/>
    </border>
    <border>
      <left style="hair">
        <color rgb="FFE8E7EC"/>
      </left>
      <right style="hair">
        <color rgb="FFE8E7EC"/>
      </right>
      <top style="thin">
        <color rgb="FFE8E7EC"/>
      </top>
      <bottom style="thin">
        <color rgb="FFE8E7EC"/>
      </bottom>
      <diagonal/>
    </border>
    <border>
      <left style="thin">
        <color rgb="FFE8E7EC"/>
      </left>
      <right style="hair">
        <color rgb="FFE8E7EC"/>
      </right>
      <top style="hair">
        <color rgb="FFE8E7EC"/>
      </top>
      <bottom style="thin">
        <color rgb="FFE8E7EC"/>
      </bottom>
      <diagonal/>
    </border>
    <border>
      <left style="hair">
        <color rgb="FFE8E7EC"/>
      </left>
      <right style="hair">
        <color rgb="FFE8E7EC"/>
      </right>
      <top style="hair">
        <color rgb="FFE8E7EC"/>
      </top>
      <bottom style="hair">
        <color rgb="FFE8E7EC"/>
      </bottom>
      <diagonal/>
    </border>
    <border>
      <left style="hair">
        <color rgb="FFE8E7EC"/>
      </left>
      <right/>
      <top/>
      <bottom style="thin">
        <color rgb="FFE8E7EC"/>
      </bottom>
      <diagonal/>
    </border>
    <border>
      <left/>
      <right/>
      <top/>
      <bottom style="thin">
        <color rgb="FFE8E7EC"/>
      </bottom>
      <diagonal/>
    </border>
    <border>
      <left style="medium">
        <color indexed="64"/>
      </left>
      <right style="hair">
        <color rgb="FFE8E7EC"/>
      </right>
      <top style="medium">
        <color indexed="64"/>
      </top>
      <bottom style="thin">
        <color rgb="FFE8E7EC"/>
      </bottom>
      <diagonal/>
    </border>
    <border>
      <left style="hair">
        <color rgb="FFE8E7EC"/>
      </left>
      <right style="hair">
        <color rgb="FFE8E7EC"/>
      </right>
      <top style="medium">
        <color indexed="64"/>
      </top>
      <bottom style="thin">
        <color rgb="FFE8E7EC"/>
      </bottom>
      <diagonal/>
    </border>
    <border>
      <left/>
      <right style="medium">
        <color indexed="64"/>
      </right>
      <top style="medium">
        <color indexed="64"/>
      </top>
      <bottom/>
      <diagonal/>
    </border>
    <border>
      <left style="hair">
        <color rgb="FFE8E7EC"/>
      </left>
      <right style="hair">
        <color rgb="FFE8E7EC"/>
      </right>
      <top style="thin">
        <color rgb="FFE8E7EC"/>
      </top>
      <bottom style="hair">
        <color rgb="FFE8E7EC"/>
      </bottom>
      <diagonal/>
    </border>
    <border>
      <left style="hair">
        <color rgb="FFE8E7EC"/>
      </left>
      <right style="hair">
        <color rgb="FFE8E7EC"/>
      </right>
      <top style="thin">
        <color rgb="FFE8E7EC"/>
      </top>
      <bottom/>
      <diagonal/>
    </border>
    <border>
      <left style="hair">
        <color rgb="FFE8E7EC"/>
      </left>
      <right style="hair">
        <color rgb="FFE8E7EC"/>
      </right>
      <top style="hair">
        <color rgb="FFE8E7EC"/>
      </top>
      <bottom/>
      <diagonal/>
    </border>
    <border>
      <left style="hair">
        <color rgb="FFE8E7EC"/>
      </left>
      <right style="hair">
        <color rgb="FFE8E7EC"/>
      </right>
      <top/>
      <bottom/>
      <diagonal/>
    </border>
    <border>
      <left style="hair">
        <color rgb="FFE8E7EC"/>
      </left>
      <right style="hair">
        <color rgb="FFE8E7EC"/>
      </right>
      <top/>
      <bottom style="hair">
        <color rgb="FFE8E7EC"/>
      </bottom>
      <diagonal/>
    </border>
    <border>
      <left style="hair">
        <color rgb="FFE8E7EC"/>
      </left>
      <right/>
      <top/>
      <bottom/>
      <diagonal/>
    </border>
    <border>
      <left/>
      <right style="hair">
        <color rgb="FFE8E7EC"/>
      </right>
      <top/>
      <bottom style="thin">
        <color rgb="FFE8E7EC"/>
      </bottom>
      <diagonal/>
    </border>
    <border>
      <left/>
      <right style="hair">
        <color rgb="FFE8E7EC"/>
      </right>
      <top/>
      <bottom/>
      <diagonal/>
    </border>
    <border>
      <left style="hair">
        <color rgb="FFE8E7EC"/>
      </left>
      <right/>
      <top style="thin">
        <color rgb="FFE8E7EC"/>
      </top>
      <bottom style="thin">
        <color rgb="FFE8E7EC"/>
      </bottom>
      <diagonal/>
    </border>
  </borders>
  <cellStyleXfs count="6">
    <xf numFmtId="0" fontId="0" fillId="0" borderId="0"/>
    <xf numFmtId="165" fontId="1" fillId="0" borderId="0" applyFont="0" applyFill="0" applyBorder="0" applyAlignment="0" applyProtection="0"/>
    <xf numFmtId="0" fontId="1" fillId="2" borderId="0" applyNumberFormat="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cellStyleXfs>
  <cellXfs count="70">
    <xf numFmtId="0" fontId="0" fillId="0" borderId="0" xfId="0"/>
    <xf numFmtId="3" fontId="6" fillId="5" borderId="2" xfId="2" applyNumberFormat="1" applyFont="1" applyFill="1" applyBorder="1" applyAlignment="1" applyProtection="1">
      <alignment vertical="center"/>
      <protection locked="0"/>
    </xf>
    <xf numFmtId="164" fontId="7" fillId="6" borderId="3" xfId="1" applyNumberFormat="1" applyFont="1" applyFill="1" applyBorder="1" applyAlignment="1" applyProtection="1">
      <alignment horizontal="left" vertical="center"/>
      <protection locked="0"/>
    </xf>
    <xf numFmtId="164" fontId="7" fillId="6" borderId="3" xfId="1" applyNumberFormat="1" applyFont="1" applyFill="1" applyBorder="1" applyAlignment="1" applyProtection="1">
      <alignment horizontal="right" vertical="center"/>
      <protection locked="0"/>
    </xf>
    <xf numFmtId="0" fontId="4" fillId="4" borderId="1" xfId="0" applyFont="1" applyFill="1" applyBorder="1" applyAlignment="1">
      <alignment horizontal="left" vertical="center" wrapText="1"/>
    </xf>
    <xf numFmtId="49" fontId="4" fillId="4" borderId="1" xfId="0" applyNumberFormat="1" applyFont="1" applyFill="1" applyBorder="1" applyAlignment="1">
      <alignment horizontal="left" vertical="center" wrapText="1"/>
    </xf>
    <xf numFmtId="164" fontId="7" fillId="6" borderId="3" xfId="1" applyNumberFormat="1" applyFont="1" applyFill="1" applyBorder="1" applyAlignment="1" applyProtection="1">
      <alignment horizontal="left" vertical="top"/>
      <protection locked="0"/>
    </xf>
    <xf numFmtId="3" fontId="6" fillId="5" borderId="2" xfId="2" applyNumberFormat="1" applyFont="1" applyFill="1" applyBorder="1" applyAlignment="1" applyProtection="1">
      <alignment vertical="center" wrapText="1"/>
      <protection locked="0"/>
    </xf>
    <xf numFmtId="164" fontId="6" fillId="6" borderId="3" xfId="1" applyNumberFormat="1" applyFont="1" applyFill="1" applyBorder="1" applyAlignment="1" applyProtection="1">
      <alignment horizontal="left" vertical="center"/>
      <protection locked="0"/>
    </xf>
    <xf numFmtId="0" fontId="9" fillId="3" borderId="0" xfId="0" applyFont="1" applyFill="1"/>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49" fontId="4" fillId="4" borderId="8" xfId="0" applyNumberFormat="1" applyFont="1" applyFill="1" applyBorder="1" applyAlignment="1">
      <alignment horizontal="left" vertical="center" wrapText="1"/>
    </xf>
    <xf numFmtId="169" fontId="6" fillId="7" borderId="9" xfId="2" applyNumberFormat="1" applyFont="1" applyFill="1" applyBorder="1" applyAlignment="1" applyProtection="1">
      <alignment horizontal="left" vertical="center"/>
      <protection locked="0"/>
    </xf>
    <xf numFmtId="0" fontId="2" fillId="3" borderId="0" xfId="0" applyFont="1" applyFill="1"/>
    <xf numFmtId="168" fontId="2" fillId="3" borderId="0" xfId="0" applyNumberFormat="1" applyFont="1" applyFill="1"/>
    <xf numFmtId="0" fontId="10" fillId="3" borderId="0" xfId="0" applyFont="1" applyFill="1"/>
    <xf numFmtId="166" fontId="11" fillId="6" borderId="3" xfId="1" applyNumberFormat="1" applyFont="1" applyFill="1" applyBorder="1" applyAlignment="1" applyProtection="1">
      <alignment horizontal="left" vertical="center"/>
      <protection locked="0"/>
    </xf>
    <xf numFmtId="0" fontId="7" fillId="6" borderId="3" xfId="1"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xf>
    <xf numFmtId="0" fontId="12" fillId="6" borderId="3" xfId="1" applyNumberFormat="1" applyFont="1" applyFill="1" applyBorder="1" applyAlignment="1" applyProtection="1">
      <alignment horizontal="left" vertical="center" wrapText="1"/>
      <protection locked="0"/>
    </xf>
    <xf numFmtId="164" fontId="7" fillId="6" borderId="3" xfId="1" applyNumberFormat="1" applyFont="1" applyFill="1" applyBorder="1" applyAlignment="1" applyProtection="1">
      <alignment horizontal="left" vertical="center" wrapText="1"/>
      <protection locked="0"/>
    </xf>
    <xf numFmtId="3" fontId="6" fillId="5" borderId="15" xfId="2" applyNumberFormat="1" applyFont="1" applyFill="1" applyBorder="1" applyAlignment="1" applyProtection="1">
      <alignment vertical="center" wrapText="1"/>
      <protection locked="0"/>
    </xf>
    <xf numFmtId="0" fontId="7" fillId="6" borderId="12" xfId="1" applyNumberFormat="1" applyFont="1" applyFill="1" applyBorder="1" applyAlignment="1" applyProtection="1">
      <alignment horizontal="left" vertical="center" wrapText="1"/>
      <protection locked="0"/>
    </xf>
    <xf numFmtId="170" fontId="2" fillId="3" borderId="0" xfId="0" applyNumberFormat="1" applyFont="1" applyFill="1"/>
    <xf numFmtId="168" fontId="7" fillId="6" borderId="10" xfId="3" applyNumberFormat="1" applyFont="1" applyFill="1" applyBorder="1" applyAlignment="1" applyProtection="1">
      <alignment horizontal="left" vertical="center"/>
      <protection locked="0"/>
    </xf>
    <xf numFmtId="168" fontId="7" fillId="6" borderId="3" xfId="1" applyNumberFormat="1" applyFont="1" applyFill="1" applyBorder="1" applyAlignment="1" applyProtection="1">
      <alignment horizontal="left" vertical="center"/>
      <protection locked="0"/>
    </xf>
    <xf numFmtId="3" fontId="6" fillId="5" borderId="16" xfId="2" applyNumberFormat="1" applyFont="1" applyFill="1" applyBorder="1" applyAlignment="1" applyProtection="1">
      <alignment vertical="center"/>
      <protection locked="0"/>
    </xf>
    <xf numFmtId="164" fontId="7" fillId="6" borderId="13" xfId="1" applyNumberFormat="1" applyFont="1" applyFill="1" applyBorder="1" applyAlignment="1" applyProtection="1">
      <alignment horizontal="right" vertical="center"/>
      <protection locked="0"/>
    </xf>
    <xf numFmtId="3" fontId="6" fillId="8" borderId="2" xfId="2" applyNumberFormat="1" applyFont="1" applyFill="1" applyBorder="1" applyAlignment="1" applyProtection="1">
      <alignment vertical="center" wrapText="1"/>
      <protection locked="0"/>
    </xf>
    <xf numFmtId="164" fontId="7" fillId="7" borderId="2" xfId="1" applyNumberFormat="1" applyFont="1" applyFill="1" applyBorder="1" applyAlignment="1" applyProtection="1">
      <alignment horizontal="right" vertical="center"/>
      <protection locked="0"/>
    </xf>
    <xf numFmtId="164" fontId="7" fillId="7" borderId="3" xfId="1" applyNumberFormat="1" applyFont="1" applyFill="1" applyBorder="1" applyAlignment="1" applyProtection="1">
      <alignment horizontal="right" vertical="center"/>
      <protection locked="0"/>
    </xf>
    <xf numFmtId="167" fontId="6" fillId="6" borderId="3" xfId="1" applyNumberFormat="1" applyFont="1" applyFill="1" applyBorder="1" applyAlignment="1" applyProtection="1">
      <alignment horizontal="right" vertical="center"/>
      <protection locked="0"/>
    </xf>
    <xf numFmtId="164" fontId="6" fillId="6" borderId="3" xfId="1" applyNumberFormat="1" applyFont="1" applyFill="1" applyBorder="1" applyAlignment="1" applyProtection="1">
      <alignment horizontal="right" vertical="center"/>
      <protection locked="0"/>
    </xf>
    <xf numFmtId="167" fontId="6" fillId="6" borderId="13" xfId="1" applyNumberFormat="1" applyFont="1" applyFill="1" applyBorder="1" applyAlignment="1" applyProtection="1">
      <alignment horizontal="right" vertical="center"/>
      <protection locked="0"/>
    </xf>
    <xf numFmtId="164" fontId="6" fillId="6" borderId="13" xfId="1" applyNumberFormat="1" applyFont="1" applyFill="1" applyBorder="1" applyAlignment="1" applyProtection="1">
      <alignment horizontal="right" vertical="center"/>
      <protection locked="0"/>
    </xf>
    <xf numFmtId="164" fontId="2" fillId="3" borderId="0" xfId="0" applyNumberFormat="1" applyFont="1" applyFill="1"/>
    <xf numFmtId="9" fontId="2" fillId="3" borderId="0" xfId="3" applyFont="1" applyFill="1"/>
    <xf numFmtId="167" fontId="2" fillId="3" borderId="0" xfId="1" applyNumberFormat="1" applyFont="1" applyFill="1"/>
    <xf numFmtId="0" fontId="4" fillId="4" borderId="0" xfId="0" applyFont="1" applyFill="1" applyAlignment="1">
      <alignment horizontal="left" vertical="center" wrapText="1"/>
    </xf>
    <xf numFmtId="167" fontId="7" fillId="6" borderId="3" xfId="1" applyNumberFormat="1" applyFont="1" applyFill="1" applyBorder="1" applyAlignment="1" applyProtection="1">
      <alignment horizontal="center" vertical="center"/>
      <protection locked="0"/>
    </xf>
    <xf numFmtId="0" fontId="13" fillId="3" borderId="0" xfId="0" applyFont="1" applyFill="1" applyAlignment="1">
      <alignment vertical="center"/>
    </xf>
    <xf numFmtId="0" fontId="2" fillId="3" borderId="0" xfId="0" applyFont="1" applyFill="1" applyAlignment="1">
      <alignment wrapText="1"/>
    </xf>
    <xf numFmtId="171" fontId="7" fillId="6" borderId="3" xfId="1" applyNumberFormat="1" applyFont="1" applyFill="1" applyBorder="1" applyAlignment="1" applyProtection="1">
      <alignment horizontal="right" vertical="center"/>
      <protection locked="0"/>
    </xf>
    <xf numFmtId="171" fontId="7" fillId="6" borderId="13" xfId="1" applyNumberFormat="1" applyFont="1" applyFill="1" applyBorder="1" applyAlignment="1" applyProtection="1">
      <alignment horizontal="right" vertical="center"/>
      <protection locked="0"/>
    </xf>
    <xf numFmtId="0" fontId="4" fillId="4" borderId="0" xfId="0" applyFont="1" applyFill="1" applyBorder="1" applyAlignment="1">
      <alignment horizontal="left" vertical="center" wrapText="1"/>
    </xf>
    <xf numFmtId="164" fontId="8" fillId="6" borderId="3" xfId="4" applyNumberFormat="1" applyFill="1" applyBorder="1" applyAlignment="1" applyProtection="1">
      <alignment horizontal="left" vertical="center"/>
      <protection locked="0"/>
    </xf>
    <xf numFmtId="164" fontId="8" fillId="6" borderId="13" xfId="4" applyNumberFormat="1" applyFill="1" applyBorder="1" applyAlignment="1" applyProtection="1">
      <alignment horizontal="left" vertical="center"/>
      <protection locked="0"/>
    </xf>
    <xf numFmtId="164" fontId="8" fillId="6" borderId="3" xfId="4" applyNumberFormat="1" applyFill="1" applyBorder="1" applyAlignment="1" applyProtection="1">
      <alignment horizontal="left" vertical="top"/>
      <protection locked="0"/>
    </xf>
    <xf numFmtId="49" fontId="4" fillId="4" borderId="17" xfId="0" applyNumberFormat="1" applyFont="1" applyFill="1" applyBorder="1" applyAlignment="1">
      <alignment horizontal="left" vertical="center" wrapText="1"/>
    </xf>
    <xf numFmtId="171" fontId="7" fillId="7" borderId="3" xfId="1" applyNumberFormat="1" applyFont="1" applyFill="1" applyBorder="1" applyAlignment="1" applyProtection="1">
      <alignment horizontal="right" vertical="center"/>
      <protection locked="0"/>
    </xf>
    <xf numFmtId="171" fontId="7" fillId="7" borderId="0" xfId="1" applyNumberFormat="1" applyFont="1" applyFill="1" applyBorder="1" applyAlignment="1" applyProtection="1">
      <alignment horizontal="right" vertical="center"/>
      <protection locked="0"/>
    </xf>
    <xf numFmtId="0" fontId="2" fillId="3" borderId="0" xfId="0" applyFont="1" applyFill="1" applyAlignment="1">
      <alignment horizontal="right"/>
    </xf>
    <xf numFmtId="165" fontId="2" fillId="3" borderId="0" xfId="0" applyNumberFormat="1" applyFont="1" applyFill="1"/>
    <xf numFmtId="2" fontId="2" fillId="3" borderId="0" xfId="0" applyNumberFormat="1" applyFont="1" applyFill="1"/>
    <xf numFmtId="3" fontId="6" fillId="5" borderId="2" xfId="2" applyNumberFormat="1" applyFont="1" applyFill="1" applyBorder="1" applyAlignment="1" applyProtection="1">
      <alignment vertical="center"/>
      <protection locked="0"/>
    </xf>
    <xf numFmtId="0" fontId="2" fillId="3" borderId="0" xfId="0" applyFont="1" applyFill="1"/>
    <xf numFmtId="0" fontId="13" fillId="3" borderId="0" xfId="0" applyFont="1" applyFill="1" applyAlignment="1">
      <alignment vertical="center"/>
    </xf>
    <xf numFmtId="171" fontId="7" fillId="0" borderId="13" xfId="1" applyNumberFormat="1" applyFont="1" applyFill="1" applyBorder="1" applyAlignment="1" applyProtection="1">
      <alignment horizontal="right" vertical="center"/>
      <protection locked="0"/>
    </xf>
    <xf numFmtId="171" fontId="7" fillId="0" borderId="3" xfId="1" applyNumberFormat="1" applyFont="1" applyFill="1" applyBorder="1" applyAlignment="1" applyProtection="1">
      <alignment horizontal="right" vertical="center"/>
      <protection locked="0"/>
    </xf>
    <xf numFmtId="0" fontId="12" fillId="6" borderId="10" xfId="1" applyNumberFormat="1" applyFont="1" applyFill="1" applyBorder="1" applyAlignment="1" applyProtection="1">
      <alignment horizontal="left" vertical="center" wrapText="1"/>
      <protection locked="0"/>
    </xf>
    <xf numFmtId="0" fontId="12" fillId="6" borderId="12" xfId="1" applyNumberFormat="1" applyFont="1" applyFill="1" applyBorder="1" applyAlignment="1" applyProtection="1">
      <alignment horizontal="left" vertical="center" wrapText="1"/>
      <protection locked="0"/>
    </xf>
    <xf numFmtId="0" fontId="12" fillId="6" borderId="13" xfId="1" applyNumberFormat="1" applyFont="1" applyFill="1" applyBorder="1" applyAlignment="1" applyProtection="1">
      <alignment horizontal="left" vertical="center" wrapText="1"/>
      <protection locked="0"/>
    </xf>
    <xf numFmtId="0" fontId="8" fillId="3" borderId="14" xfId="4" applyFill="1" applyBorder="1" applyAlignment="1">
      <alignment horizontal="left"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5" xfId="0" applyFont="1" applyFill="1" applyBorder="1" applyAlignment="1">
      <alignment horizontal="center" vertical="center" wrapText="1"/>
    </xf>
    <xf numFmtId="9" fontId="7" fillId="6" borderId="11" xfId="3" applyFont="1" applyFill="1" applyBorder="1" applyAlignment="1" applyProtection="1">
      <alignment horizontal="center" vertical="center"/>
      <protection locked="0"/>
    </xf>
    <xf numFmtId="9" fontId="7" fillId="6" borderId="12" xfId="3" applyFont="1" applyFill="1" applyBorder="1" applyAlignment="1" applyProtection="1">
      <alignment horizontal="center" vertical="center"/>
      <protection locked="0"/>
    </xf>
    <xf numFmtId="9" fontId="7" fillId="6" borderId="13" xfId="3" applyFont="1" applyFill="1" applyBorder="1" applyAlignment="1" applyProtection="1">
      <alignment horizontal="center" vertical="center"/>
      <protection locked="0"/>
    </xf>
  </cellXfs>
  <cellStyles count="6">
    <cellStyle name="40% - Accent2" xfId="2" builtinId="35"/>
    <cellStyle name="Comma" xfId="1" builtinId="3"/>
    <cellStyle name="Comma 2" xfId="5" xr:uid="{27F9D1D9-7745-4937-B9E2-60732EECF1B6}"/>
    <cellStyle name="Hyperlink" xfId="4" builtinId="8"/>
    <cellStyle name="Normal" xfId="0" builtinId="0"/>
    <cellStyle name="Percent" xfId="3" builtinId="5"/>
  </cellStyles>
  <dxfs count="0"/>
  <tableStyles count="0" defaultTableStyle="TableStyleMedium2" defaultPivotStyle="PivotStyleLight16"/>
  <colors>
    <mruColors>
      <color rgb="FFFFFFFF"/>
      <color rgb="FFFFF3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thinkdigital.net/podcasts/" TargetMode="External"/><Relationship Id="rId2" Type="http://schemas.openxmlformats.org/officeDocument/2006/relationships/image" Target="../media/image2.png"/><Relationship Id="rId1" Type="http://schemas.openxmlformats.org/officeDocument/2006/relationships/hyperlink" Target="https://www.thinkdigital.net/"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2988449</xdr:colOff>
      <xdr:row>11</xdr:row>
      <xdr:rowOff>2562</xdr:rowOff>
    </xdr:from>
    <xdr:to>
      <xdr:col>2</xdr:col>
      <xdr:colOff>7051996</xdr:colOff>
      <xdr:row>11</xdr:row>
      <xdr:rowOff>989467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129963" y="5031762"/>
          <a:ext cx="7057119" cy="986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1732703</xdr:colOff>
      <xdr:row>3</xdr:row>
      <xdr:rowOff>209066</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0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04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07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5" name="Picture 4">
          <a:hlinkClick xmlns:r="http://schemas.openxmlformats.org/officeDocument/2006/relationships" r:id="rId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04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07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8" name="Picture 7">
          <a:hlinkClick xmlns:r="http://schemas.openxmlformats.org/officeDocument/2006/relationships" r:id="rId1"/>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0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9" name="Picture 8">
          <a:hlinkClick xmlns:r="http://schemas.openxmlformats.org/officeDocument/2006/relationships" r:id="rId1"/>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04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10" name="Picture 9">
          <a:hlinkClick xmlns:r="http://schemas.openxmlformats.org/officeDocument/2006/relationships" r:id="rId1"/>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07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11" name="Picture 10">
          <a:hlinkClick xmlns:r="http://schemas.openxmlformats.org/officeDocument/2006/relationships" r:id="rId1"/>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04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12" name="Picture 11">
          <a:hlinkClick xmlns:r="http://schemas.openxmlformats.org/officeDocument/2006/relationships" r:id="rId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07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13" name="Picture 12">
          <a:hlinkClick xmlns:r="http://schemas.openxmlformats.org/officeDocument/2006/relationships" r:id="rId1"/>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0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14" name="Picture 13">
          <a:hlinkClick xmlns:r="http://schemas.openxmlformats.org/officeDocument/2006/relationships" r:id="rId1"/>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04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15" name="Picture 14">
          <a:hlinkClick xmlns:r="http://schemas.openxmlformats.org/officeDocument/2006/relationships" r:id="rId1"/>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07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16" name="Picture 15">
          <a:hlinkClick xmlns:r="http://schemas.openxmlformats.org/officeDocument/2006/relationships" r:id="rId1"/>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04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17" name="Picture 16">
          <a:hlinkClick xmlns:r="http://schemas.openxmlformats.org/officeDocument/2006/relationships" r:id="rId1"/>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07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18" name="Picture 17">
          <a:hlinkClick xmlns:r="http://schemas.openxmlformats.org/officeDocument/2006/relationships" r:id="rId1"/>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21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19" name="Picture 18">
          <a:hlinkClick xmlns:r="http://schemas.openxmlformats.org/officeDocument/2006/relationships" r:id="rId1"/>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20" name="Picture 19">
          <a:hlinkClick xmlns:r="http://schemas.openxmlformats.org/officeDocument/2006/relationships" r:id="rId1"/>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21" name="Picture 20">
          <a:hlinkClick xmlns:r="http://schemas.openxmlformats.org/officeDocument/2006/relationships" r:id="rId1"/>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22" name="Picture 21">
          <a:hlinkClick xmlns:r="http://schemas.openxmlformats.org/officeDocument/2006/relationships" r:id="rId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23" name="Picture 22">
          <a:hlinkClick xmlns:r="http://schemas.openxmlformats.org/officeDocument/2006/relationships" r:id="rId1"/>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21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24" name="Picture 23">
          <a:hlinkClick xmlns:r="http://schemas.openxmlformats.org/officeDocument/2006/relationships" r:id="rId1"/>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25" name="Picture 24">
          <a:hlinkClick xmlns:r="http://schemas.openxmlformats.org/officeDocument/2006/relationships" r:id="rId1"/>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26" name="Picture 25">
          <a:hlinkClick xmlns:r="http://schemas.openxmlformats.org/officeDocument/2006/relationships" r:id="rId1"/>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27" name="Picture 26">
          <a:hlinkClick xmlns:r="http://schemas.openxmlformats.org/officeDocument/2006/relationships" r:id="rId1"/>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28" name="Picture 27">
          <a:hlinkClick xmlns:r="http://schemas.openxmlformats.org/officeDocument/2006/relationships" r:id="rId1"/>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21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29" name="Picture 28">
          <a:hlinkClick xmlns:r="http://schemas.openxmlformats.org/officeDocument/2006/relationships" r:id="rId1"/>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30" name="Picture 29">
          <a:hlinkClick xmlns:r="http://schemas.openxmlformats.org/officeDocument/2006/relationships" r:id="rId1"/>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31" name="Picture 30">
          <a:hlinkClick xmlns:r="http://schemas.openxmlformats.org/officeDocument/2006/relationships" r:id="rId1"/>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32" name="Picture 31">
          <a:hlinkClick xmlns:r="http://schemas.openxmlformats.org/officeDocument/2006/relationships" r:id="rId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33" name="Picture 32">
          <a:hlinkClick xmlns:r="http://schemas.openxmlformats.org/officeDocument/2006/relationships" r:id="rId1"/>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21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34" name="Picture 33">
          <a:hlinkClick xmlns:r="http://schemas.openxmlformats.org/officeDocument/2006/relationships" r:id="rId1"/>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35" name="Picture 34">
          <a:hlinkClick xmlns:r="http://schemas.openxmlformats.org/officeDocument/2006/relationships" r:id="rId1"/>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36" name="Picture 35">
          <a:hlinkClick xmlns:r="http://schemas.openxmlformats.org/officeDocument/2006/relationships" r:id="rId1"/>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37" name="Picture 36">
          <a:hlinkClick xmlns:r="http://schemas.openxmlformats.org/officeDocument/2006/relationships" r:id="rId1"/>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38" name="Picture 37">
          <a:hlinkClick xmlns:r="http://schemas.openxmlformats.org/officeDocument/2006/relationships" r:id="rId1"/>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21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39" name="Picture 38">
          <a:hlinkClick xmlns:r="http://schemas.openxmlformats.org/officeDocument/2006/relationships" r:id="rId1"/>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40" name="Picture 39">
          <a:hlinkClick xmlns:r="http://schemas.openxmlformats.org/officeDocument/2006/relationships" r:id="rId1"/>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41" name="Picture 40">
          <a:hlinkClick xmlns:r="http://schemas.openxmlformats.org/officeDocument/2006/relationships" r:id="rId1"/>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42" name="Picture 41">
          <a:hlinkClick xmlns:r="http://schemas.openxmlformats.org/officeDocument/2006/relationships" r:id="rId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43" name="Picture 42">
          <a:hlinkClick xmlns:r="http://schemas.openxmlformats.org/officeDocument/2006/relationships" r:id="rId1"/>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21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44" name="Picture 43">
          <a:hlinkClick xmlns:r="http://schemas.openxmlformats.org/officeDocument/2006/relationships" r:id="rId1"/>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46" name="Picture 45">
          <a:hlinkClick xmlns:r="http://schemas.openxmlformats.org/officeDocument/2006/relationships" r:id="rId1"/>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47" name="Picture 46">
          <a:hlinkClick xmlns:r="http://schemas.openxmlformats.org/officeDocument/2006/relationships" r:id="rId3"/>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48" name="Picture 47">
          <a:hlinkClick xmlns:r="http://schemas.openxmlformats.org/officeDocument/2006/relationships" r:id="rId1"/>
          <a:extLst>
            <a:ext uri="{FF2B5EF4-FFF2-40B4-BE49-F238E27FC236}">
              <a16:creationId xmlns:a16="http://schemas.microsoft.com/office/drawing/2014/main" id="{00BA3E75-6A27-462E-AB88-CEB7099F1A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21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49" name="Picture 48">
          <a:hlinkClick xmlns:r="http://schemas.openxmlformats.org/officeDocument/2006/relationships" r:id="rId1"/>
          <a:extLst>
            <a:ext uri="{FF2B5EF4-FFF2-40B4-BE49-F238E27FC236}">
              <a16:creationId xmlns:a16="http://schemas.microsoft.com/office/drawing/2014/main" id="{56330D8F-6CDF-45F8-9C3E-ACC1D800C7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50" name="Picture 49">
          <a:hlinkClick xmlns:r="http://schemas.openxmlformats.org/officeDocument/2006/relationships" r:id="rId1"/>
          <a:extLst>
            <a:ext uri="{FF2B5EF4-FFF2-40B4-BE49-F238E27FC236}">
              <a16:creationId xmlns:a16="http://schemas.microsoft.com/office/drawing/2014/main" id="{A92BA3C2-3711-49E5-BD0C-6F71002A8C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51" name="Picture 50">
          <a:hlinkClick xmlns:r="http://schemas.openxmlformats.org/officeDocument/2006/relationships" r:id="rId1"/>
          <a:extLst>
            <a:ext uri="{FF2B5EF4-FFF2-40B4-BE49-F238E27FC236}">
              <a16:creationId xmlns:a16="http://schemas.microsoft.com/office/drawing/2014/main" id="{AC0DC3A1-D7A6-408C-B38C-F2B1972E11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52" name="Picture 51">
          <a:hlinkClick xmlns:r="http://schemas.openxmlformats.org/officeDocument/2006/relationships" r:id="rId1"/>
          <a:extLst>
            <a:ext uri="{FF2B5EF4-FFF2-40B4-BE49-F238E27FC236}">
              <a16:creationId xmlns:a16="http://schemas.microsoft.com/office/drawing/2014/main" id="{7B874798-6F45-462D-B2A6-00F1CEC9F7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53" name="Picture 52">
          <a:hlinkClick xmlns:r="http://schemas.openxmlformats.org/officeDocument/2006/relationships" r:id="rId1"/>
          <a:extLst>
            <a:ext uri="{FF2B5EF4-FFF2-40B4-BE49-F238E27FC236}">
              <a16:creationId xmlns:a16="http://schemas.microsoft.com/office/drawing/2014/main" id="{8D31851D-8322-4A7E-97E8-A888228867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21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54" name="Picture 53">
          <a:hlinkClick xmlns:r="http://schemas.openxmlformats.org/officeDocument/2006/relationships" r:id="rId1"/>
          <a:extLst>
            <a:ext uri="{FF2B5EF4-FFF2-40B4-BE49-F238E27FC236}">
              <a16:creationId xmlns:a16="http://schemas.microsoft.com/office/drawing/2014/main" id="{6CECC894-22B6-4AB4-BA09-B979E098DF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55" name="Picture 54">
          <a:hlinkClick xmlns:r="http://schemas.openxmlformats.org/officeDocument/2006/relationships" r:id="rId1"/>
          <a:extLst>
            <a:ext uri="{FF2B5EF4-FFF2-40B4-BE49-F238E27FC236}">
              <a16:creationId xmlns:a16="http://schemas.microsoft.com/office/drawing/2014/main" id="{BF7616C2-87FE-4134-8B94-2CE5F587E4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56" name="Picture 55">
          <a:hlinkClick xmlns:r="http://schemas.openxmlformats.org/officeDocument/2006/relationships" r:id="rId1"/>
          <a:extLst>
            <a:ext uri="{FF2B5EF4-FFF2-40B4-BE49-F238E27FC236}">
              <a16:creationId xmlns:a16="http://schemas.microsoft.com/office/drawing/2014/main" id="{EE994C41-E3CB-4FA5-8E5F-B50531BEA6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57" name="Picture 56">
          <a:hlinkClick xmlns:r="http://schemas.openxmlformats.org/officeDocument/2006/relationships" r:id="rId1"/>
          <a:extLst>
            <a:ext uri="{FF2B5EF4-FFF2-40B4-BE49-F238E27FC236}">
              <a16:creationId xmlns:a16="http://schemas.microsoft.com/office/drawing/2014/main" id="{527093CD-AA82-4B56-8F03-37F8215F39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58" name="Picture 57">
          <a:hlinkClick xmlns:r="http://schemas.openxmlformats.org/officeDocument/2006/relationships" r:id="rId1"/>
          <a:extLst>
            <a:ext uri="{FF2B5EF4-FFF2-40B4-BE49-F238E27FC236}">
              <a16:creationId xmlns:a16="http://schemas.microsoft.com/office/drawing/2014/main" id="{A8048693-C2A9-4DE1-AF28-13682E39D2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21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59" name="Picture 58">
          <a:hlinkClick xmlns:r="http://schemas.openxmlformats.org/officeDocument/2006/relationships" r:id="rId1"/>
          <a:extLst>
            <a:ext uri="{FF2B5EF4-FFF2-40B4-BE49-F238E27FC236}">
              <a16:creationId xmlns:a16="http://schemas.microsoft.com/office/drawing/2014/main" id="{6A2442EE-2033-4D8C-9AB6-9298EA6108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60" name="Picture 59">
          <a:hlinkClick xmlns:r="http://schemas.openxmlformats.org/officeDocument/2006/relationships" r:id="rId1"/>
          <a:extLst>
            <a:ext uri="{FF2B5EF4-FFF2-40B4-BE49-F238E27FC236}">
              <a16:creationId xmlns:a16="http://schemas.microsoft.com/office/drawing/2014/main" id="{4CBF43C1-0ECD-4714-8015-5198A091B7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61" name="Picture 60">
          <a:hlinkClick xmlns:r="http://schemas.openxmlformats.org/officeDocument/2006/relationships" r:id="rId1"/>
          <a:extLst>
            <a:ext uri="{FF2B5EF4-FFF2-40B4-BE49-F238E27FC236}">
              <a16:creationId xmlns:a16="http://schemas.microsoft.com/office/drawing/2014/main" id="{C662DD4E-B4E7-4CEE-B4E8-E01C3A2B31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62" name="Picture 61">
          <a:hlinkClick xmlns:r="http://schemas.openxmlformats.org/officeDocument/2006/relationships" r:id="rId1"/>
          <a:extLst>
            <a:ext uri="{FF2B5EF4-FFF2-40B4-BE49-F238E27FC236}">
              <a16:creationId xmlns:a16="http://schemas.microsoft.com/office/drawing/2014/main" id="{D01915F3-7BD2-4302-B614-A1D38A9EC8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63" name="Picture 62">
          <a:hlinkClick xmlns:r="http://schemas.openxmlformats.org/officeDocument/2006/relationships" r:id="rId1"/>
          <a:extLst>
            <a:ext uri="{FF2B5EF4-FFF2-40B4-BE49-F238E27FC236}">
              <a16:creationId xmlns:a16="http://schemas.microsoft.com/office/drawing/2014/main" id="{DDC01BB0-37BC-45CC-B2C2-B241187F46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21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64" name="Picture 63">
          <a:hlinkClick xmlns:r="http://schemas.openxmlformats.org/officeDocument/2006/relationships" r:id="rId1"/>
          <a:extLst>
            <a:ext uri="{FF2B5EF4-FFF2-40B4-BE49-F238E27FC236}">
              <a16:creationId xmlns:a16="http://schemas.microsoft.com/office/drawing/2014/main" id="{1CA3F0E2-F52A-426F-AF9B-CD6F943ADF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65" name="Picture 64">
          <a:hlinkClick xmlns:r="http://schemas.openxmlformats.org/officeDocument/2006/relationships" r:id="rId1"/>
          <a:extLst>
            <a:ext uri="{FF2B5EF4-FFF2-40B4-BE49-F238E27FC236}">
              <a16:creationId xmlns:a16="http://schemas.microsoft.com/office/drawing/2014/main" id="{0F25D777-27AD-4435-AB91-28E17C57EC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66" name="Picture 65">
          <a:hlinkClick xmlns:r="http://schemas.openxmlformats.org/officeDocument/2006/relationships" r:id="rId1"/>
          <a:extLst>
            <a:ext uri="{FF2B5EF4-FFF2-40B4-BE49-F238E27FC236}">
              <a16:creationId xmlns:a16="http://schemas.microsoft.com/office/drawing/2014/main" id="{2F7FC64D-1A97-41AC-8BC5-A6E1030F15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67" name="Picture 66">
          <a:hlinkClick xmlns:r="http://schemas.openxmlformats.org/officeDocument/2006/relationships" r:id="rId1"/>
          <a:extLst>
            <a:ext uri="{FF2B5EF4-FFF2-40B4-BE49-F238E27FC236}">
              <a16:creationId xmlns:a16="http://schemas.microsoft.com/office/drawing/2014/main" id="{EC00404E-94A8-43F0-ADFC-F551CFFC8C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68" name="Picture 67">
          <a:hlinkClick xmlns:r="http://schemas.openxmlformats.org/officeDocument/2006/relationships" r:id="rId1"/>
          <a:extLst>
            <a:ext uri="{FF2B5EF4-FFF2-40B4-BE49-F238E27FC236}">
              <a16:creationId xmlns:a16="http://schemas.microsoft.com/office/drawing/2014/main" id="{4F2244CA-01C2-4CD3-B72E-0AD60D03AF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21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69" name="Picture 68">
          <a:hlinkClick xmlns:r="http://schemas.openxmlformats.org/officeDocument/2006/relationships" r:id="rId1"/>
          <a:extLst>
            <a:ext uri="{FF2B5EF4-FFF2-40B4-BE49-F238E27FC236}">
              <a16:creationId xmlns:a16="http://schemas.microsoft.com/office/drawing/2014/main" id="{DC171E9D-0A4D-4EE4-9F86-69D5AD0BE8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70" name="Picture 69">
          <a:hlinkClick xmlns:r="http://schemas.openxmlformats.org/officeDocument/2006/relationships" r:id="rId1"/>
          <a:extLst>
            <a:ext uri="{FF2B5EF4-FFF2-40B4-BE49-F238E27FC236}">
              <a16:creationId xmlns:a16="http://schemas.microsoft.com/office/drawing/2014/main" id="{1318F80F-BEE2-47C2-9793-B226C87E26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209066</xdr:rowOff>
    </xdr:to>
    <xdr:pic>
      <xdr:nvPicPr>
        <xdr:cNvPr id="71" name="Picture 70">
          <a:hlinkClick xmlns:r="http://schemas.openxmlformats.org/officeDocument/2006/relationships" r:id="rId1"/>
          <a:extLst>
            <a:ext uri="{FF2B5EF4-FFF2-40B4-BE49-F238E27FC236}">
              <a16:creationId xmlns:a16="http://schemas.microsoft.com/office/drawing/2014/main" id="{82BEF116-C5B9-420F-B087-0D9FDB4247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75260"/>
          <a:ext cx="1736513" cy="711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1732703</xdr:colOff>
      <xdr:row>3</xdr:row>
      <xdr:rowOff>224850</xdr:rowOff>
    </xdr:to>
    <xdr:pic>
      <xdr:nvPicPr>
        <xdr:cNvPr id="72" name="Picture 71">
          <a:hlinkClick xmlns:r="http://schemas.openxmlformats.org/officeDocument/2006/relationships" r:id="rId1"/>
          <a:extLst>
            <a:ext uri="{FF2B5EF4-FFF2-40B4-BE49-F238E27FC236}">
              <a16:creationId xmlns:a16="http://schemas.microsoft.com/office/drawing/2014/main" id="{BB20D150-8C9D-4B43-AA4D-1055180B86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308610"/>
          <a:ext cx="1736513" cy="71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iab.com/guidelines/podcast-measurement-guidelines/" TargetMode="External"/><Relationship Id="rId1" Type="http://schemas.openxmlformats.org/officeDocument/2006/relationships/hyperlink" Target="https://www.iab.com/guidelines/podcast-measurement-guideline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thinkdigital.net/podcasts/subcast/" TargetMode="External"/><Relationship Id="rId18" Type="http://schemas.openxmlformats.org/officeDocument/2006/relationships/hyperlink" Target="https://www.thinkdigital.net/podcasts/startup-mashup-by-start-up-ro/" TargetMode="External"/><Relationship Id="rId26" Type="http://schemas.openxmlformats.org/officeDocument/2006/relationships/hyperlink" Target="https://www.thinkdigital.net/podcasts/rssreloaded/" TargetMode="External"/><Relationship Id="rId21" Type="http://schemas.openxmlformats.org/officeDocument/2006/relationships/hyperlink" Target="https://www.thinkdigital.net/podcasts/starea-natiei/" TargetMode="External"/><Relationship Id="rId34" Type="http://schemas.openxmlformats.org/officeDocument/2006/relationships/hyperlink" Target="https://www.thinkdigital.net/podcasts/finante-fm/" TargetMode="External"/><Relationship Id="rId7" Type="http://schemas.openxmlformats.org/officeDocument/2006/relationships/hyperlink" Target="https://www.thinkdigital.net/podcasts/katai/" TargetMode="External"/><Relationship Id="rId12" Type="http://schemas.openxmlformats.org/officeDocument/2006/relationships/hyperlink" Target="https://www.thinkdigital.net/podcasts/banii-vorbesc/" TargetMode="External"/><Relationship Id="rId17" Type="http://schemas.openxmlformats.org/officeDocument/2006/relationships/hyperlink" Target="https://www.thinkdigital.net/podcasts/tackle-show/" TargetMode="External"/><Relationship Id="rId25" Type="http://schemas.openxmlformats.org/officeDocument/2006/relationships/hyperlink" Target="https://www.thinkdigital.net/podcasts/intervin/" TargetMode="External"/><Relationship Id="rId33" Type="http://schemas.openxmlformats.org/officeDocument/2006/relationships/hyperlink" Target="https://www.thinkdigital.net/podcasts/thinking-made-visible/" TargetMode="External"/><Relationship Id="rId2" Type="http://schemas.openxmlformats.org/officeDocument/2006/relationships/hyperlink" Target="https://www.thinkdigital.net/podcasts/the-gratitude-podcast/" TargetMode="External"/><Relationship Id="rId16" Type="http://schemas.openxmlformats.org/officeDocument/2006/relationships/hyperlink" Target="https://www.thinkdigital.net/podcasts/fata-verso/" TargetMode="External"/><Relationship Id="rId20" Type="http://schemas.openxmlformats.org/officeDocument/2006/relationships/hyperlink" Target="https://www.thinkdigital.net/podcasts/florin-rosoga-podcast/" TargetMode="External"/><Relationship Id="rId29" Type="http://schemas.openxmlformats.org/officeDocument/2006/relationships/hyperlink" Target="https://www.thinkdigital.net/podcasts/micon/" TargetMode="External"/><Relationship Id="rId1" Type="http://schemas.openxmlformats.org/officeDocument/2006/relationships/hyperlink" Target="https://www.thinkdigital.net/podcasts/ceva-marunt/" TargetMode="External"/><Relationship Id="rId6" Type="http://schemas.openxmlformats.org/officeDocument/2006/relationships/hyperlink" Target="https://www.thinkdigital.net/podcasts/niste-oameni/" TargetMode="External"/><Relationship Id="rId11" Type="http://schemas.openxmlformats.org/officeDocument/2006/relationships/hyperlink" Target="https://www.thinkdigital.net/podcasts/burzcast/" TargetMode="External"/><Relationship Id="rId24" Type="http://schemas.openxmlformats.org/officeDocument/2006/relationships/hyperlink" Target="https://www.thinkdigital.net/podcasts/morningpodcast/" TargetMode="External"/><Relationship Id="rId32" Type="http://schemas.openxmlformats.org/officeDocument/2006/relationships/hyperlink" Target="https://www.thinkdigital.net/podcasts/cel-mai-bun-film-prost/" TargetMode="External"/><Relationship Id="rId37" Type="http://schemas.openxmlformats.org/officeDocument/2006/relationships/printerSettings" Target="../printerSettings/printerSettings1.bin"/><Relationship Id="rId5" Type="http://schemas.openxmlformats.org/officeDocument/2006/relationships/hyperlink" Target="https://www.thinkdigital.net/podcasts/podcastul-de-eq/" TargetMode="External"/><Relationship Id="rId15" Type="http://schemas.openxmlformats.org/officeDocument/2006/relationships/hyperlink" Target="https://www.thinkdigital.net/podcasts/the-real-you/" TargetMode="External"/><Relationship Id="rId23" Type="http://schemas.openxmlformats.org/officeDocument/2006/relationships/hyperlink" Target="https://www.thinkdigital.net/podcasts/urban-sunsets/" TargetMode="External"/><Relationship Id="rId28" Type="http://schemas.openxmlformats.org/officeDocument/2006/relationships/hyperlink" Target="https://www.thinkdigital.net/podcasts/pe-legale/" TargetMode="External"/><Relationship Id="rId36" Type="http://schemas.openxmlformats.org/officeDocument/2006/relationships/hyperlink" Target="https://www.thinkdigital.net/podcasts/intervin/" TargetMode="External"/><Relationship Id="rId10" Type="http://schemas.openxmlformats.org/officeDocument/2006/relationships/hyperlink" Target="https://www.thinkdigital.net/podcasts/podcast-doi/" TargetMode="External"/><Relationship Id="rId19" Type="http://schemas.openxmlformats.org/officeDocument/2006/relationships/hyperlink" Target="https://www.thinkdigital.net/podcasts/podcast-de-criza/" TargetMode="External"/><Relationship Id="rId31" Type="http://schemas.openxmlformats.org/officeDocument/2006/relationships/hyperlink" Target="https://www.thinkdigital.net/podcasts/fainsimplu/" TargetMode="External"/><Relationship Id="rId4" Type="http://schemas.openxmlformats.org/officeDocument/2006/relationships/hyperlink" Target="https://www.thinkdigital.net/podcasts/upgrade-100/" TargetMode="External"/><Relationship Id="rId9" Type="http://schemas.openxmlformats.org/officeDocument/2006/relationships/hyperlink" Target="https://www.thinkdigital.net/podcasts/zeroplus/" TargetMode="External"/><Relationship Id="rId14" Type="http://schemas.openxmlformats.org/officeDocument/2006/relationships/hyperlink" Target="https://www.thinkdigital.net/podcasts/citypodcast/" TargetMode="External"/><Relationship Id="rId22" Type="http://schemas.openxmlformats.org/officeDocument/2006/relationships/hyperlink" Target="https://www.thinkdigital.net/podcasts/vocea-natiei/" TargetMode="External"/><Relationship Id="rId27" Type="http://schemas.openxmlformats.org/officeDocument/2006/relationships/hyperlink" Target="https://www.thinkdigital.net/podcasts/vorbitorincii/" TargetMode="External"/><Relationship Id="rId30" Type="http://schemas.openxmlformats.org/officeDocument/2006/relationships/hyperlink" Target="https://www.thinkdigital.net/podcasts/andi-moisescu-podcast/" TargetMode="External"/><Relationship Id="rId35" Type="http://schemas.openxmlformats.org/officeDocument/2006/relationships/hyperlink" Target="https://www.thinkdigital.net/podcasts/oameni-mici-si-mari/" TargetMode="External"/><Relationship Id="rId8" Type="http://schemas.openxmlformats.org/officeDocument/2006/relationships/hyperlink" Target="https://www.thinkdigital.net/podcasts/patratul-rosu/" TargetMode="External"/><Relationship Id="rId3" Type="http://schemas.openxmlformats.org/officeDocument/2006/relationships/hyperlink" Target="https://www.thinkdigital.net/podcasts/cine-stie-c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2:F27"/>
  <sheetViews>
    <sheetView topLeftCell="B1" zoomScale="70" zoomScaleNormal="70" workbookViewId="0">
      <selection activeCell="H12" sqref="H12"/>
    </sheetView>
  </sheetViews>
  <sheetFormatPr defaultColWidth="8.88671875" defaultRowHeight="13.2" x14ac:dyDescent="0.25"/>
  <cols>
    <col min="1" max="1" width="2" style="14" customWidth="1"/>
    <col min="2" max="2" width="43.6640625" style="14" customWidth="1"/>
    <col min="3" max="3" width="155.33203125" style="14" customWidth="1"/>
    <col min="4" max="4" width="38.6640625" style="14" customWidth="1"/>
    <col min="5" max="6" width="8.88671875" style="14"/>
    <col min="7" max="9" width="10" style="14" bestFit="1" customWidth="1"/>
    <col min="10" max="16384" width="8.88671875" style="14"/>
  </cols>
  <sheetData>
    <row r="2" spans="2:4" x14ac:dyDescent="0.25">
      <c r="B2" s="4" t="s">
        <v>0</v>
      </c>
      <c r="C2" s="4"/>
      <c r="D2" s="4" t="s">
        <v>1</v>
      </c>
    </row>
    <row r="3" spans="2:4" ht="26.4" x14ac:dyDescent="0.25">
      <c r="B3" s="7" t="s">
        <v>2</v>
      </c>
      <c r="C3" s="18" t="s">
        <v>3</v>
      </c>
      <c r="D3" s="60" t="s">
        <v>4</v>
      </c>
    </row>
    <row r="4" spans="2:4" ht="26.4" x14ac:dyDescent="0.25">
      <c r="B4" s="7" t="s">
        <v>5</v>
      </c>
      <c r="C4" s="18" t="s">
        <v>6</v>
      </c>
      <c r="D4" s="61"/>
    </row>
    <row r="5" spans="2:4" x14ac:dyDescent="0.25">
      <c r="B5" s="7" t="s">
        <v>7</v>
      </c>
      <c r="C5" s="18" t="s">
        <v>8</v>
      </c>
      <c r="D5" s="61"/>
    </row>
    <row r="6" spans="2:4" ht="26.4" x14ac:dyDescent="0.25">
      <c r="B6" s="7" t="s">
        <v>9</v>
      </c>
      <c r="C6" s="18" t="s">
        <v>10</v>
      </c>
      <c r="D6" s="62"/>
    </row>
    <row r="7" spans="2:4" ht="52.8" x14ac:dyDescent="0.25">
      <c r="B7" s="29" t="s">
        <v>11</v>
      </c>
      <c r="C7" s="18" t="s">
        <v>12</v>
      </c>
      <c r="D7" s="20" t="s">
        <v>13</v>
      </c>
    </row>
    <row r="8" spans="2:4" x14ac:dyDescent="0.25">
      <c r="B8" s="19" t="s">
        <v>14</v>
      </c>
      <c r="C8" s="4"/>
      <c r="D8" s="4" t="s">
        <v>15</v>
      </c>
    </row>
    <row r="9" spans="2:4" ht="26.4" x14ac:dyDescent="0.25">
      <c r="B9" s="7" t="s">
        <v>16</v>
      </c>
      <c r="C9" s="18" t="s">
        <v>17</v>
      </c>
      <c r="D9" s="20" t="s">
        <v>18</v>
      </c>
    </row>
    <row r="10" spans="2:4" ht="39.6" x14ac:dyDescent="0.25">
      <c r="B10" s="7" t="s">
        <v>19</v>
      </c>
      <c r="C10" s="18" t="s">
        <v>20</v>
      </c>
      <c r="D10" s="20" t="s">
        <v>21</v>
      </c>
    </row>
    <row r="11" spans="2:4" ht="39.6" x14ac:dyDescent="0.25">
      <c r="B11" s="7" t="s">
        <v>22</v>
      </c>
      <c r="C11" s="18" t="s">
        <v>23</v>
      </c>
      <c r="D11" s="20" t="s">
        <v>24</v>
      </c>
    </row>
    <row r="12" spans="2:4" ht="78.599999999999994" customHeight="1" x14ac:dyDescent="0.25"/>
    <row r="13" spans="2:4" x14ac:dyDescent="0.25">
      <c r="B13" s="4" t="s">
        <v>25</v>
      </c>
      <c r="C13" s="4"/>
      <c r="D13" s="4" t="s">
        <v>1</v>
      </c>
    </row>
    <row r="14" spans="2:4" ht="39.6" x14ac:dyDescent="0.25">
      <c r="B14" s="1" t="s">
        <v>26</v>
      </c>
      <c r="C14" s="21" t="s">
        <v>27</v>
      </c>
    </row>
    <row r="15" spans="2:4" ht="39.6" x14ac:dyDescent="0.25">
      <c r="B15" s="1" t="s">
        <v>28</v>
      </c>
      <c r="C15" s="18" t="s">
        <v>29</v>
      </c>
      <c r="D15" s="63" t="s">
        <v>4</v>
      </c>
    </row>
    <row r="16" spans="2:4" ht="26.4" x14ac:dyDescent="0.25">
      <c r="B16" s="7" t="s">
        <v>30</v>
      </c>
      <c r="C16" s="18" t="s">
        <v>31</v>
      </c>
      <c r="D16" s="63"/>
    </row>
    <row r="17" spans="2:6" ht="13.8" x14ac:dyDescent="0.3">
      <c r="B17" s="1" t="s">
        <v>32</v>
      </c>
      <c r="C17" s="21" t="s">
        <v>33</v>
      </c>
      <c r="F17" s="9"/>
    </row>
    <row r="18" spans="2:6" ht="26.4" x14ac:dyDescent="0.3">
      <c r="B18" s="7" t="s">
        <v>34</v>
      </c>
      <c r="C18" s="18" t="s">
        <v>35</v>
      </c>
      <c r="F18" s="9"/>
    </row>
    <row r="19" spans="2:6" ht="13.8" x14ac:dyDescent="0.3">
      <c r="B19" s="7" t="s">
        <v>36</v>
      </c>
      <c r="C19" s="18" t="s">
        <v>37</v>
      </c>
      <c r="F19" s="9"/>
    </row>
    <row r="20" spans="2:6" ht="13.8" x14ac:dyDescent="0.3">
      <c r="B20" s="7" t="s">
        <v>38</v>
      </c>
      <c r="C20" s="18" t="s">
        <v>39</v>
      </c>
      <c r="F20" s="9"/>
    </row>
    <row r="21" spans="2:6" ht="13.8" x14ac:dyDescent="0.3">
      <c r="B21" s="22" t="s">
        <v>40</v>
      </c>
      <c r="C21" s="23" t="s">
        <v>41</v>
      </c>
      <c r="F21" s="9"/>
    </row>
    <row r="22" spans="2:6" ht="13.8" x14ac:dyDescent="0.3">
      <c r="B22" s="19" t="s">
        <v>42</v>
      </c>
      <c r="C22" s="4"/>
      <c r="D22" s="4"/>
      <c r="F22" s="9"/>
    </row>
    <row r="23" spans="2:6" ht="26.4" x14ac:dyDescent="0.3">
      <c r="B23" s="1" t="s">
        <v>43</v>
      </c>
      <c r="C23" s="18" t="s">
        <v>44</v>
      </c>
      <c r="F23" s="9"/>
    </row>
    <row r="24" spans="2:6" ht="26.4" x14ac:dyDescent="0.3">
      <c r="B24" s="1" t="s">
        <v>45</v>
      </c>
      <c r="C24" s="18" t="s">
        <v>46</v>
      </c>
      <c r="F24" s="9"/>
    </row>
    <row r="25" spans="2:6" ht="13.8" x14ac:dyDescent="0.3">
      <c r="B25" s="1" t="s">
        <v>47</v>
      </c>
      <c r="C25" s="18" t="s">
        <v>48</v>
      </c>
      <c r="F25" s="9"/>
    </row>
    <row r="26" spans="2:6" ht="26.4" x14ac:dyDescent="0.25">
      <c r="B26" s="1" t="s">
        <v>49</v>
      </c>
      <c r="C26" s="18" t="s">
        <v>50</v>
      </c>
    </row>
    <row r="27" spans="2:6" ht="39.6" x14ac:dyDescent="0.25">
      <c r="B27" s="1" t="s">
        <v>51</v>
      </c>
      <c r="C27" s="18" t="s">
        <v>52</v>
      </c>
    </row>
  </sheetData>
  <mergeCells count="2">
    <mergeCell ref="D3:D6"/>
    <mergeCell ref="D15:D16"/>
  </mergeCells>
  <hyperlinks>
    <hyperlink ref="D15" r:id="rId1" xr:uid="{00000000-0004-0000-0000-000000000000}"/>
    <hyperlink ref="D3"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D33F-77C2-4DF0-88A8-C8D725A3FD72}">
  <sheetPr>
    <pageSetUpPr fitToPage="1"/>
  </sheetPr>
  <dimension ref="B2:K43"/>
  <sheetViews>
    <sheetView tabSelected="1" zoomScale="80" zoomScaleNormal="80" workbookViewId="0">
      <selection activeCell="D15" sqref="D15"/>
    </sheetView>
  </sheetViews>
  <sheetFormatPr defaultColWidth="8.88671875" defaultRowHeight="13.2" x14ac:dyDescent="0.25"/>
  <cols>
    <col min="1" max="1" width="1.109375" style="14" customWidth="1"/>
    <col min="2" max="2" width="30" style="14" customWidth="1"/>
    <col min="3" max="3" width="30.109375" style="14" customWidth="1"/>
    <col min="4" max="4" width="39.5546875" style="14" customWidth="1"/>
    <col min="5" max="5" width="12.88671875" style="14" customWidth="1"/>
    <col min="6" max="6" width="18.109375" style="14" customWidth="1"/>
    <col min="7" max="7" width="15.88671875" style="14" customWidth="1"/>
    <col min="8" max="8" width="15.5546875" style="14" customWidth="1"/>
    <col min="9" max="9" width="66" style="14" bestFit="1" customWidth="1"/>
    <col min="10" max="16384" width="8.88671875" style="14"/>
  </cols>
  <sheetData>
    <row r="2" spans="2:9" ht="52.8" x14ac:dyDescent="0.25">
      <c r="B2" s="4" t="s">
        <v>57</v>
      </c>
      <c r="C2" s="4" t="s">
        <v>58</v>
      </c>
      <c r="D2" s="4" t="s">
        <v>59</v>
      </c>
      <c r="E2" s="39" t="s">
        <v>135</v>
      </c>
      <c r="F2" s="4" t="s">
        <v>60</v>
      </c>
      <c r="G2" s="4" t="s">
        <v>104</v>
      </c>
      <c r="H2" s="5" t="s">
        <v>141</v>
      </c>
      <c r="I2" s="45" t="s">
        <v>142</v>
      </c>
    </row>
    <row r="3" spans="2:9" ht="14.4" x14ac:dyDescent="0.25">
      <c r="B3" s="55" t="s">
        <v>232</v>
      </c>
      <c r="C3" s="1" t="s">
        <v>127</v>
      </c>
      <c r="D3" s="2" t="s">
        <v>76</v>
      </c>
      <c r="E3" s="3">
        <v>6</v>
      </c>
      <c r="F3" s="33">
        <v>15600</v>
      </c>
      <c r="G3" s="33" t="s">
        <v>71</v>
      </c>
      <c r="H3" s="40">
        <v>41000</v>
      </c>
      <c r="I3" s="46" t="s">
        <v>224</v>
      </c>
    </row>
    <row r="4" spans="2:9" ht="14.4" x14ac:dyDescent="0.25">
      <c r="B4" s="1" t="s">
        <v>165</v>
      </c>
      <c r="C4" s="1" t="s">
        <v>168</v>
      </c>
      <c r="D4" s="2" t="s">
        <v>166</v>
      </c>
      <c r="E4" s="3">
        <v>30</v>
      </c>
      <c r="F4" s="33">
        <v>15000</v>
      </c>
      <c r="G4" s="33" t="s">
        <v>71</v>
      </c>
      <c r="H4" s="40">
        <v>29300</v>
      </c>
      <c r="I4" s="46" t="s">
        <v>169</v>
      </c>
    </row>
    <row r="5" spans="2:9" ht="14.4" x14ac:dyDescent="0.25">
      <c r="B5" s="1" t="s">
        <v>211</v>
      </c>
      <c r="C5" s="1" t="s">
        <v>212</v>
      </c>
      <c r="D5" s="2" t="s">
        <v>214</v>
      </c>
      <c r="E5" s="3">
        <v>4</v>
      </c>
      <c r="F5" s="32">
        <v>12000</v>
      </c>
      <c r="G5" s="33">
        <v>250000</v>
      </c>
      <c r="H5" s="38">
        <v>1450000</v>
      </c>
      <c r="I5" s="46" t="s">
        <v>213</v>
      </c>
    </row>
    <row r="6" spans="2:9" ht="14.4" x14ac:dyDescent="0.25">
      <c r="B6" s="1" t="s">
        <v>64</v>
      </c>
      <c r="C6" s="1" t="s">
        <v>65</v>
      </c>
      <c r="D6" s="2" t="s">
        <v>66</v>
      </c>
      <c r="E6" s="3">
        <v>16</v>
      </c>
      <c r="F6" s="33">
        <v>5000</v>
      </c>
      <c r="G6" s="33">
        <v>40000</v>
      </c>
      <c r="H6" s="40">
        <v>620000</v>
      </c>
      <c r="I6" s="46" t="s">
        <v>155</v>
      </c>
    </row>
    <row r="7" spans="2:9" ht="14.4" x14ac:dyDescent="0.25">
      <c r="B7" s="1" t="s">
        <v>67</v>
      </c>
      <c r="C7" s="1" t="s">
        <v>65</v>
      </c>
      <c r="D7" s="2" t="s">
        <v>66</v>
      </c>
      <c r="E7" s="3">
        <v>4</v>
      </c>
      <c r="F7" s="33">
        <v>5000</v>
      </c>
      <c r="G7" s="33">
        <v>40000</v>
      </c>
      <c r="H7" s="40">
        <v>620000</v>
      </c>
      <c r="I7" s="46" t="s">
        <v>150</v>
      </c>
    </row>
    <row r="8" spans="2:9" ht="14.4" x14ac:dyDescent="0.25">
      <c r="B8" s="1" t="s">
        <v>105</v>
      </c>
      <c r="C8" s="1" t="s">
        <v>106</v>
      </c>
      <c r="D8" s="2" t="s">
        <v>199</v>
      </c>
      <c r="E8" s="3">
        <v>10</v>
      </c>
      <c r="F8" s="33">
        <v>4500</v>
      </c>
      <c r="G8" s="33" t="s">
        <v>71</v>
      </c>
      <c r="H8" s="40">
        <v>1800</v>
      </c>
      <c r="I8" s="46" t="s">
        <v>154</v>
      </c>
    </row>
    <row r="9" spans="2:9" ht="14.4" x14ac:dyDescent="0.25">
      <c r="B9" s="1" t="s">
        <v>61</v>
      </c>
      <c r="C9" s="1" t="s">
        <v>62</v>
      </c>
      <c r="D9" s="2" t="s">
        <v>63</v>
      </c>
      <c r="E9" s="3">
        <v>4</v>
      </c>
      <c r="F9" s="32">
        <v>3500</v>
      </c>
      <c r="G9" s="35">
        <v>35000</v>
      </c>
      <c r="H9" s="40">
        <v>130000</v>
      </c>
      <c r="I9" s="46" t="s">
        <v>227</v>
      </c>
    </row>
    <row r="10" spans="2:9" ht="14.4" x14ac:dyDescent="0.25">
      <c r="B10" s="1" t="s">
        <v>191</v>
      </c>
      <c r="C10" s="1" t="s">
        <v>192</v>
      </c>
      <c r="D10" s="2" t="s">
        <v>193</v>
      </c>
      <c r="E10" s="3">
        <v>4</v>
      </c>
      <c r="F10" s="32">
        <v>3500</v>
      </c>
      <c r="G10" s="33">
        <v>12000</v>
      </c>
      <c r="H10" s="40">
        <v>110000</v>
      </c>
      <c r="I10" s="46" t="s">
        <v>194</v>
      </c>
    </row>
    <row r="11" spans="2:9" ht="14.4" x14ac:dyDescent="0.25">
      <c r="B11" s="1" t="s">
        <v>72</v>
      </c>
      <c r="C11" s="1" t="s">
        <v>73</v>
      </c>
      <c r="D11" s="2" t="s">
        <v>124</v>
      </c>
      <c r="E11" s="3">
        <v>5</v>
      </c>
      <c r="F11" s="32">
        <v>3000</v>
      </c>
      <c r="G11" s="33">
        <v>22000</v>
      </c>
      <c r="H11" s="40">
        <v>140000</v>
      </c>
      <c r="I11" s="46" t="s">
        <v>161</v>
      </c>
    </row>
    <row r="12" spans="2:9" ht="14.4" x14ac:dyDescent="0.25">
      <c r="B12" s="1" t="s">
        <v>205</v>
      </c>
      <c r="C12" s="1" t="s">
        <v>206</v>
      </c>
      <c r="D12" s="2" t="s">
        <v>209</v>
      </c>
      <c r="E12" s="3">
        <v>4</v>
      </c>
      <c r="F12" s="32">
        <v>3000</v>
      </c>
      <c r="G12" s="33">
        <v>140000</v>
      </c>
      <c r="H12" s="38">
        <v>1600000</v>
      </c>
      <c r="I12" s="46" t="s">
        <v>210</v>
      </c>
    </row>
    <row r="13" spans="2:9" ht="14.4" x14ac:dyDescent="0.25">
      <c r="B13" s="1" t="s">
        <v>74</v>
      </c>
      <c r="C13" s="1" t="s">
        <v>75</v>
      </c>
      <c r="D13" s="2" t="s">
        <v>63</v>
      </c>
      <c r="E13" s="3">
        <v>4</v>
      </c>
      <c r="F13" s="32">
        <v>2200</v>
      </c>
      <c r="G13" s="33">
        <v>27000</v>
      </c>
      <c r="H13" s="40">
        <v>744000</v>
      </c>
      <c r="I13" s="46" t="s">
        <v>143</v>
      </c>
    </row>
    <row r="14" spans="2:9" ht="14.4" x14ac:dyDescent="0.25">
      <c r="B14" s="1" t="s">
        <v>187</v>
      </c>
      <c r="C14" s="1" t="s">
        <v>188</v>
      </c>
      <c r="D14" s="2" t="s">
        <v>189</v>
      </c>
      <c r="E14" s="3">
        <v>4</v>
      </c>
      <c r="F14" s="32">
        <v>1800</v>
      </c>
      <c r="G14" s="33">
        <v>6000</v>
      </c>
      <c r="H14" s="40">
        <v>75000</v>
      </c>
      <c r="I14" s="46" t="s">
        <v>190</v>
      </c>
    </row>
    <row r="15" spans="2:9" ht="14.4" x14ac:dyDescent="0.25">
      <c r="B15" s="1" t="s">
        <v>83</v>
      </c>
      <c r="C15" s="1" t="s">
        <v>84</v>
      </c>
      <c r="D15" s="2" t="s">
        <v>70</v>
      </c>
      <c r="E15" s="3">
        <v>4</v>
      </c>
      <c r="F15" s="32">
        <v>1800</v>
      </c>
      <c r="G15" s="33">
        <v>900</v>
      </c>
      <c r="H15" s="40">
        <v>25000</v>
      </c>
      <c r="I15" s="46" t="s">
        <v>156</v>
      </c>
    </row>
    <row r="16" spans="2:9" ht="14.4" x14ac:dyDescent="0.25">
      <c r="B16" s="1" t="s">
        <v>108</v>
      </c>
      <c r="C16" s="1" t="s">
        <v>109</v>
      </c>
      <c r="D16" s="2" t="s">
        <v>98</v>
      </c>
      <c r="E16" s="3">
        <v>2</v>
      </c>
      <c r="F16" s="33">
        <v>1800</v>
      </c>
      <c r="G16" s="33" t="s">
        <v>71</v>
      </c>
      <c r="H16" s="40">
        <v>7100</v>
      </c>
      <c r="I16" s="46" t="s">
        <v>160</v>
      </c>
    </row>
    <row r="17" spans="2:11" ht="14.4" x14ac:dyDescent="0.25">
      <c r="B17" s="1" t="s">
        <v>77</v>
      </c>
      <c r="C17" s="1" t="s">
        <v>78</v>
      </c>
      <c r="D17" s="2" t="s">
        <v>79</v>
      </c>
      <c r="E17" s="3">
        <v>2</v>
      </c>
      <c r="F17" s="33">
        <v>1600</v>
      </c>
      <c r="G17" s="35" t="s">
        <v>71</v>
      </c>
      <c r="H17" s="40">
        <v>56000</v>
      </c>
      <c r="I17" s="46" t="s">
        <v>149</v>
      </c>
    </row>
    <row r="18" spans="2:11" ht="14.4" x14ac:dyDescent="0.25">
      <c r="B18" s="1" t="s">
        <v>112</v>
      </c>
      <c r="C18" s="1" t="s">
        <v>110</v>
      </c>
      <c r="D18" s="2" t="s">
        <v>63</v>
      </c>
      <c r="E18" s="28">
        <v>4</v>
      </c>
      <c r="F18" s="34">
        <v>1500</v>
      </c>
      <c r="G18" s="35">
        <v>5500</v>
      </c>
      <c r="H18" s="40">
        <v>39000</v>
      </c>
      <c r="I18" s="47" t="s">
        <v>148</v>
      </c>
    </row>
    <row r="19" spans="2:11" ht="14.4" x14ac:dyDescent="0.25">
      <c r="B19" s="1" t="s">
        <v>80</v>
      </c>
      <c r="C19" s="1" t="s">
        <v>81</v>
      </c>
      <c r="D19" s="2" t="s">
        <v>82</v>
      </c>
      <c r="E19" s="3">
        <v>2</v>
      </c>
      <c r="F19" s="32">
        <v>1500</v>
      </c>
      <c r="G19" s="33" t="s">
        <v>71</v>
      </c>
      <c r="H19" s="40">
        <v>10400</v>
      </c>
      <c r="I19" s="46" t="s">
        <v>163</v>
      </c>
    </row>
    <row r="20" spans="2:11" ht="14.4" x14ac:dyDescent="0.25">
      <c r="B20" s="1" t="s">
        <v>116</v>
      </c>
      <c r="C20" s="1" t="s">
        <v>117</v>
      </c>
      <c r="D20" s="2" t="s">
        <v>118</v>
      </c>
      <c r="E20" s="3">
        <v>2</v>
      </c>
      <c r="F20" s="32">
        <v>1150</v>
      </c>
      <c r="G20" s="33">
        <v>2700</v>
      </c>
      <c r="H20" s="40">
        <v>3100</v>
      </c>
      <c r="I20" s="46" t="s">
        <v>145</v>
      </c>
    </row>
    <row r="21" spans="2:11" ht="14.4" x14ac:dyDescent="0.25">
      <c r="B21" s="1" t="s">
        <v>220</v>
      </c>
      <c r="C21" s="1" t="s">
        <v>221</v>
      </c>
      <c r="D21" s="2" t="s">
        <v>222</v>
      </c>
      <c r="E21" s="3">
        <v>4</v>
      </c>
      <c r="F21" s="32">
        <v>1100</v>
      </c>
      <c r="G21" s="33" t="s">
        <v>71</v>
      </c>
      <c r="H21" s="40">
        <v>10000</v>
      </c>
      <c r="I21" s="46" t="s">
        <v>223</v>
      </c>
    </row>
    <row r="22" spans="2:11" s="56" customFormat="1" ht="14.4" x14ac:dyDescent="0.25">
      <c r="B22" s="55" t="s">
        <v>85</v>
      </c>
      <c r="C22" s="55" t="s">
        <v>86</v>
      </c>
      <c r="D22" s="2" t="s">
        <v>79</v>
      </c>
      <c r="E22" s="3">
        <v>2</v>
      </c>
      <c r="F22" s="33">
        <v>1000</v>
      </c>
      <c r="G22" s="33" t="s">
        <v>71</v>
      </c>
      <c r="H22" s="40">
        <v>10000</v>
      </c>
      <c r="I22" s="46" t="s">
        <v>146</v>
      </c>
    </row>
    <row r="23" spans="2:11" ht="14.4" x14ac:dyDescent="0.25">
      <c r="B23" s="55" t="s">
        <v>229</v>
      </c>
      <c r="C23" s="55" t="s">
        <v>230</v>
      </c>
      <c r="D23" s="2" t="s">
        <v>231</v>
      </c>
      <c r="E23" s="3">
        <v>8</v>
      </c>
      <c r="F23" s="32">
        <v>1000</v>
      </c>
      <c r="G23" s="33">
        <v>5000</v>
      </c>
      <c r="H23" s="40">
        <v>5089</v>
      </c>
      <c r="I23" s="46"/>
    </row>
    <row r="24" spans="2:11" ht="14.4" x14ac:dyDescent="0.25">
      <c r="B24" s="1" t="s">
        <v>130</v>
      </c>
      <c r="C24" s="1" t="s">
        <v>131</v>
      </c>
      <c r="D24" s="2" t="s">
        <v>79</v>
      </c>
      <c r="E24" s="3">
        <v>2</v>
      </c>
      <c r="F24" s="32">
        <v>1000</v>
      </c>
      <c r="G24" s="33" t="s">
        <v>71</v>
      </c>
      <c r="H24" s="40">
        <v>4000</v>
      </c>
      <c r="I24" s="46" t="s">
        <v>144</v>
      </c>
    </row>
    <row r="25" spans="2:11" s="56" customFormat="1" ht="14.4" x14ac:dyDescent="0.25">
      <c r="B25" s="55" t="s">
        <v>172</v>
      </c>
      <c r="C25" s="55" t="s">
        <v>173</v>
      </c>
      <c r="D25" s="2" t="s">
        <v>174</v>
      </c>
      <c r="E25" s="28">
        <v>6</v>
      </c>
      <c r="F25" s="34">
        <v>1000</v>
      </c>
      <c r="G25" s="35" t="s">
        <v>71</v>
      </c>
      <c r="H25" s="40">
        <v>11400</v>
      </c>
      <c r="I25" s="47" t="s">
        <v>175</v>
      </c>
    </row>
    <row r="26" spans="2:11" ht="14.4" x14ac:dyDescent="0.25">
      <c r="B26" s="1" t="s">
        <v>182</v>
      </c>
      <c r="C26" s="1" t="s">
        <v>183</v>
      </c>
      <c r="D26" s="2" t="s">
        <v>198</v>
      </c>
      <c r="E26" s="3">
        <v>2</v>
      </c>
      <c r="F26" s="33">
        <v>1000</v>
      </c>
      <c r="G26" s="33">
        <v>2040</v>
      </c>
      <c r="H26" s="40">
        <v>7827</v>
      </c>
      <c r="I26" s="46" t="s">
        <v>184</v>
      </c>
      <c r="K26" s="41"/>
    </row>
    <row r="27" spans="2:11" ht="14.4" x14ac:dyDescent="0.25">
      <c r="B27" s="1" t="s">
        <v>111</v>
      </c>
      <c r="C27" s="1" t="s">
        <v>129</v>
      </c>
      <c r="D27" s="2" t="s">
        <v>123</v>
      </c>
      <c r="E27" s="28">
        <v>4</v>
      </c>
      <c r="F27" s="35">
        <v>800</v>
      </c>
      <c r="G27" s="35" t="s">
        <v>71</v>
      </c>
      <c r="H27" s="40">
        <v>16000</v>
      </c>
      <c r="I27" s="47" t="s">
        <v>164</v>
      </c>
    </row>
    <row r="28" spans="2:11" ht="14.4" x14ac:dyDescent="0.25">
      <c r="B28" s="1" t="s">
        <v>96</v>
      </c>
      <c r="C28" s="1" t="s">
        <v>97</v>
      </c>
      <c r="D28" s="2" t="s">
        <v>76</v>
      </c>
      <c r="E28" s="3">
        <v>3</v>
      </c>
      <c r="F28" s="32">
        <v>750</v>
      </c>
      <c r="G28" s="35" t="s">
        <v>71</v>
      </c>
      <c r="H28" s="40">
        <v>40000</v>
      </c>
      <c r="I28" s="46" t="s">
        <v>151</v>
      </c>
    </row>
    <row r="29" spans="2:11" ht="14.4" x14ac:dyDescent="0.25">
      <c r="B29" s="1" t="s">
        <v>87</v>
      </c>
      <c r="C29" s="1" t="s">
        <v>88</v>
      </c>
      <c r="D29" s="2" t="s">
        <v>122</v>
      </c>
      <c r="E29" s="3">
        <v>3</v>
      </c>
      <c r="F29" s="33">
        <v>600</v>
      </c>
      <c r="G29" s="35" t="s">
        <v>71</v>
      </c>
      <c r="H29" s="40">
        <v>18000</v>
      </c>
      <c r="I29" s="46" t="s">
        <v>153</v>
      </c>
    </row>
    <row r="30" spans="2:11" ht="14.4" x14ac:dyDescent="0.25">
      <c r="B30" s="1" t="s">
        <v>89</v>
      </c>
      <c r="C30" s="1" t="s">
        <v>215</v>
      </c>
      <c r="D30" s="2" t="s">
        <v>107</v>
      </c>
      <c r="E30" s="28">
        <v>3</v>
      </c>
      <c r="F30" s="35">
        <v>500</v>
      </c>
      <c r="G30" s="35" t="s">
        <v>71</v>
      </c>
      <c r="H30" s="40">
        <v>20000</v>
      </c>
      <c r="I30" s="47" t="s">
        <v>152</v>
      </c>
    </row>
    <row r="31" spans="2:11" s="56" customFormat="1" ht="14.4" x14ac:dyDescent="0.25">
      <c r="B31" s="55" t="s">
        <v>90</v>
      </c>
      <c r="C31" s="55" t="s">
        <v>91</v>
      </c>
      <c r="D31" s="6" t="s">
        <v>92</v>
      </c>
      <c r="E31" s="3">
        <v>8</v>
      </c>
      <c r="F31" s="33">
        <v>500</v>
      </c>
      <c r="G31" s="33" t="s">
        <v>71</v>
      </c>
      <c r="H31" s="40">
        <v>8000</v>
      </c>
      <c r="I31" s="48" t="s">
        <v>162</v>
      </c>
      <c r="K31" s="57"/>
    </row>
    <row r="32" spans="2:11" ht="14.4" x14ac:dyDescent="0.25">
      <c r="B32" s="1" t="s">
        <v>68</v>
      </c>
      <c r="C32" s="1" t="s">
        <v>69</v>
      </c>
      <c r="D32" s="2" t="s">
        <v>70</v>
      </c>
      <c r="E32" s="3">
        <v>3</v>
      </c>
      <c r="F32" s="33">
        <v>472</v>
      </c>
      <c r="G32" s="33" t="s">
        <v>71</v>
      </c>
      <c r="H32" s="40">
        <v>790</v>
      </c>
      <c r="I32" s="46" t="s">
        <v>158</v>
      </c>
    </row>
    <row r="33" spans="2:9" ht="14.4" x14ac:dyDescent="0.25">
      <c r="B33" s="1" t="s">
        <v>200</v>
      </c>
      <c r="C33" s="1" t="s">
        <v>201</v>
      </c>
      <c r="D33" s="2" t="s">
        <v>202</v>
      </c>
      <c r="E33" s="3">
        <v>2</v>
      </c>
      <c r="F33" s="32">
        <v>350</v>
      </c>
      <c r="G33" s="33" t="s">
        <v>71</v>
      </c>
      <c r="H33" s="40">
        <v>150000</v>
      </c>
      <c r="I33" s="47" t="s">
        <v>203</v>
      </c>
    </row>
    <row r="34" spans="2:9" ht="14.4" x14ac:dyDescent="0.25">
      <c r="B34" s="1" t="s">
        <v>225</v>
      </c>
      <c r="C34" s="1" t="s">
        <v>226</v>
      </c>
      <c r="D34" s="2" t="s">
        <v>98</v>
      </c>
      <c r="E34" s="3">
        <v>8</v>
      </c>
      <c r="F34" s="32">
        <v>250</v>
      </c>
      <c r="G34" s="33">
        <v>150</v>
      </c>
      <c r="H34" s="40">
        <v>1000</v>
      </c>
      <c r="I34" s="46" t="s">
        <v>228</v>
      </c>
    </row>
    <row r="35" spans="2:9" ht="14.4" x14ac:dyDescent="0.25">
      <c r="B35" s="1" t="s">
        <v>119</v>
      </c>
      <c r="C35" s="1" t="s">
        <v>120</v>
      </c>
      <c r="D35" s="2" t="s">
        <v>121</v>
      </c>
      <c r="E35" s="3">
        <v>4</v>
      </c>
      <c r="F35" s="32">
        <v>250</v>
      </c>
      <c r="G35" s="33" t="s">
        <v>71</v>
      </c>
      <c r="H35" s="40">
        <v>7000</v>
      </c>
      <c r="I35" s="46" t="s">
        <v>159</v>
      </c>
    </row>
    <row r="36" spans="2:9" ht="14.4" x14ac:dyDescent="0.25">
      <c r="B36" s="1" t="s">
        <v>125</v>
      </c>
      <c r="C36" s="27" t="s">
        <v>126</v>
      </c>
      <c r="D36" s="2" t="s">
        <v>128</v>
      </c>
      <c r="E36" s="3">
        <v>2</v>
      </c>
      <c r="F36" s="32">
        <v>200</v>
      </c>
      <c r="G36" s="33" t="s">
        <v>71</v>
      </c>
      <c r="H36" s="40">
        <v>15000</v>
      </c>
      <c r="I36" s="46" t="s">
        <v>147</v>
      </c>
    </row>
    <row r="37" spans="2:9" ht="14.4" x14ac:dyDescent="0.25">
      <c r="B37" s="1" t="s">
        <v>216</v>
      </c>
      <c r="C37" s="27" t="s">
        <v>217</v>
      </c>
      <c r="D37" s="2" t="s">
        <v>218</v>
      </c>
      <c r="E37" s="3">
        <v>4</v>
      </c>
      <c r="F37" s="32">
        <v>200</v>
      </c>
      <c r="G37" s="33" t="s">
        <v>71</v>
      </c>
      <c r="H37" s="40">
        <v>500</v>
      </c>
      <c r="I37" s="46" t="s">
        <v>219</v>
      </c>
    </row>
    <row r="38" spans="2:9" ht="14.4" x14ac:dyDescent="0.25">
      <c r="B38" s="1" t="s">
        <v>93</v>
      </c>
      <c r="C38" s="1" t="s">
        <v>94</v>
      </c>
      <c r="D38" s="2" t="s">
        <v>95</v>
      </c>
      <c r="E38" s="3">
        <v>4</v>
      </c>
      <c r="F38" s="32">
        <v>150</v>
      </c>
      <c r="G38" s="33" t="s">
        <v>71</v>
      </c>
      <c r="H38" s="40">
        <v>820</v>
      </c>
      <c r="I38" s="46" t="s">
        <v>157</v>
      </c>
    </row>
    <row r="39" spans="2:9" ht="14.4" x14ac:dyDescent="0.25">
      <c r="B39" s="1" t="s">
        <v>177</v>
      </c>
      <c r="C39" s="1" t="s">
        <v>178</v>
      </c>
      <c r="D39" s="2" t="s">
        <v>179</v>
      </c>
      <c r="E39" s="3">
        <v>2</v>
      </c>
      <c r="F39" s="32">
        <v>150</v>
      </c>
      <c r="G39" s="33">
        <v>1200</v>
      </c>
      <c r="H39" s="40">
        <v>594</v>
      </c>
      <c r="I39" s="46" t="s">
        <v>176</v>
      </c>
    </row>
    <row r="40" spans="2:9" ht="14.4" x14ac:dyDescent="0.25">
      <c r="B40" s="1" t="s">
        <v>195</v>
      </c>
      <c r="C40" s="1" t="s">
        <v>196</v>
      </c>
      <c r="D40" s="2" t="s">
        <v>197</v>
      </c>
      <c r="E40" s="3">
        <v>4</v>
      </c>
      <c r="F40" s="32">
        <v>150</v>
      </c>
      <c r="G40" s="33" t="s">
        <v>71</v>
      </c>
      <c r="H40" s="40">
        <v>50</v>
      </c>
      <c r="I40" s="46" t="s">
        <v>204</v>
      </c>
    </row>
    <row r="41" spans="2:9" s="56" customFormat="1" ht="14.4" x14ac:dyDescent="0.25">
      <c r="B41" s="55" t="s">
        <v>180</v>
      </c>
      <c r="C41" s="55" t="s">
        <v>186</v>
      </c>
      <c r="D41" s="2" t="s">
        <v>98</v>
      </c>
      <c r="E41" s="3">
        <v>2</v>
      </c>
      <c r="F41" s="32">
        <v>150</v>
      </c>
      <c r="G41" s="33">
        <v>250</v>
      </c>
      <c r="H41" s="40">
        <v>1200</v>
      </c>
      <c r="I41" s="46" t="s">
        <v>181</v>
      </c>
    </row>
    <row r="42" spans="2:9" ht="14.4" x14ac:dyDescent="0.25">
      <c r="B42" s="55" t="s">
        <v>234</v>
      </c>
      <c r="C42" s="55" t="s">
        <v>186</v>
      </c>
      <c r="D42" s="2" t="s">
        <v>98</v>
      </c>
      <c r="E42" s="3">
        <v>2</v>
      </c>
      <c r="F42" s="32">
        <v>100</v>
      </c>
      <c r="G42" s="33" t="s">
        <v>71</v>
      </c>
      <c r="H42" s="40">
        <v>500</v>
      </c>
      <c r="I42" s="46" t="s">
        <v>181</v>
      </c>
    </row>
    <row r="43" spans="2:9" x14ac:dyDescent="0.25">
      <c r="B43" s="30"/>
      <c r="C43" s="30"/>
      <c r="D43" s="31"/>
      <c r="E43" s="31"/>
      <c r="F43" s="31">
        <f>SUM(F3:F42)</f>
        <v>95122</v>
      </c>
      <c r="G43" s="31">
        <f>SUM(G3:G42)</f>
        <v>589740</v>
      </c>
      <c r="H43" s="31">
        <f>SUM(H3:H42)</f>
        <v>6029470</v>
      </c>
      <c r="I43" s="31"/>
    </row>
  </sheetData>
  <sortState xmlns:xlrd2="http://schemas.microsoft.com/office/spreadsheetml/2017/richdata2" ref="B3:I42">
    <sortCondition descending="1" ref="F3:F42"/>
  </sortState>
  <hyperlinks>
    <hyperlink ref="I13" r:id="rId1" xr:uid="{C6EA1424-0F3B-4EA5-896F-EC9707F68764}"/>
    <hyperlink ref="I8" r:id="rId2" xr:uid="{16B3445D-AAF4-4894-8A0A-29039ED3A5CE}"/>
    <hyperlink ref="I11" r:id="rId3" xr:uid="{E42752D5-771C-4075-8CB7-A970B6D56300}"/>
    <hyperlink ref="I15" r:id="rId4" xr:uid="{B36947A3-24BB-4EB9-8C06-0AB0FAB426E9}"/>
    <hyperlink ref="I17" r:id="rId5" xr:uid="{B54F09D2-CBA3-4079-A943-10B99208ACFA}"/>
    <hyperlink ref="I18" r:id="rId6" xr:uid="{7196B8C3-D22D-42A1-9655-A22781A74F7B}"/>
    <hyperlink ref="I19" r:id="rId7" xr:uid="{FBC3FB86-92FC-43B8-8A99-4E755BD63B9A}"/>
    <hyperlink ref="I16" r:id="rId8" xr:uid="{D4FD77F9-A900-47C0-BCB0-224371257A64}"/>
    <hyperlink ref="I22" r:id="rId9" xr:uid="{83CC3571-B385-4E03-A543-EF54A61CE1D0}"/>
    <hyperlink ref="I24" r:id="rId10" xr:uid="{9D877CC5-C885-44CE-9074-83F0202CF5D8}"/>
    <hyperlink ref="I32" r:id="rId11" xr:uid="{3AB8C769-16DE-4F22-9EA7-16539168EE22}"/>
    <hyperlink ref="I27" r:id="rId12" xr:uid="{3436564A-0737-4C29-BF45-CA74921280CB}"/>
    <hyperlink ref="I30" r:id="rId13" xr:uid="{0D12BBE9-F6F9-43CC-9515-3B54BA9F049D}"/>
    <hyperlink ref="I31" r:id="rId14" xr:uid="{C7EC8EC5-6DA4-49BB-B6E1-97A163F05A56}"/>
    <hyperlink ref="I20" r:id="rId15" xr:uid="{A49390FB-E8E7-45AB-B42B-71DEFC83BAB3}"/>
    <hyperlink ref="I38" r:id="rId16" xr:uid="{5A042719-2B51-4572-AEEE-1423C1C843DE}"/>
    <hyperlink ref="I35" r:id="rId17" xr:uid="{1E91B712-C4FB-4070-A75A-B00382C06D69}"/>
    <hyperlink ref="I28" r:id="rId18" xr:uid="{BB854EAA-8820-453B-9615-ADC7562C4F3C}"/>
    <hyperlink ref="I36" r:id="rId19" xr:uid="{9C2014F8-8841-4B09-8A27-B91C2B0F6132}"/>
    <hyperlink ref="I3" r:id="rId20" xr:uid="{F7E0040E-202B-4038-948F-9B22F05A4956}"/>
    <hyperlink ref="I6" r:id="rId21" xr:uid="{9DCEDB28-5A80-4D7D-9A2D-96AFBE3AEA09}"/>
    <hyperlink ref="I7" r:id="rId22" xr:uid="{8ECF1232-7A52-420A-9038-12C7A7D7ECA8}"/>
    <hyperlink ref="I4" r:id="rId23" xr:uid="{9BFB168C-B702-4315-96E6-2AFFDDA05E9A}"/>
    <hyperlink ref="I25" r:id="rId24" xr:uid="{6500FCA0-6B32-4CCC-88F9-E289B44EDA6E}"/>
    <hyperlink ref="I42" r:id="rId25" xr:uid="{D9F8DE88-F10A-4BEA-94FB-0056FB4EB1EE}"/>
    <hyperlink ref="I14" r:id="rId26" xr:uid="{32012F18-A15B-4883-8B34-C01F22D142AC}"/>
    <hyperlink ref="I10" r:id="rId27" xr:uid="{7461E712-4009-480E-AAB6-544340BBF1C2}"/>
    <hyperlink ref="I33" r:id="rId28" xr:uid="{9124EB7C-044E-415A-9E94-A0DCEEA7C8A6}"/>
    <hyperlink ref="I40" r:id="rId29" xr:uid="{02AB4E70-4E96-4F3A-B2CD-C16EFA1A6F49}"/>
    <hyperlink ref="I12" r:id="rId30" xr:uid="{ACD20524-6137-4C0A-8383-AC44E02BD68B}"/>
    <hyperlink ref="I5" r:id="rId31" xr:uid="{0FCC110A-6F63-4B3F-AA4E-A70AA53A84F8}"/>
    <hyperlink ref="I34" r:id="rId32" xr:uid="{F72E43AB-CDB5-4B71-BB3A-C32E0282D547}"/>
    <hyperlink ref="I21" r:id="rId33" xr:uid="{511081FA-5576-420A-A63E-A5045C64EDE1}"/>
    <hyperlink ref="I29" r:id="rId34" xr:uid="{47F93667-E895-4023-B7E2-9D14EB4816A6}"/>
    <hyperlink ref="I26" r:id="rId35" xr:uid="{4BDDDC2D-409F-4EBB-885D-598C0BB1479C}"/>
    <hyperlink ref="I41" r:id="rId36" xr:uid="{634B8565-4629-42E8-BBE7-5B682D53D5B2}"/>
  </hyperlinks>
  <pageMargins left="0.7" right="0.7" top="0.75" bottom="0.75" header="0.3" footer="0.3"/>
  <pageSetup paperSize="9" scale="53" orientation="landscape" verticalDpi="0" r:id="rId3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3EB5"/>
  </sheetPr>
  <dimension ref="B1:AD64"/>
  <sheetViews>
    <sheetView zoomScale="70" zoomScaleNormal="70" workbookViewId="0">
      <pane ySplit="5" topLeftCell="A6" activePane="bottomLeft" state="frozen"/>
      <selection pane="bottomLeft" activeCell="P19" sqref="P19"/>
    </sheetView>
  </sheetViews>
  <sheetFormatPr defaultColWidth="8.88671875" defaultRowHeight="13.2" x14ac:dyDescent="0.25"/>
  <cols>
    <col min="1" max="1" width="0.88671875" style="14" customWidth="1"/>
    <col min="2" max="2" width="27.33203125" style="14" customWidth="1"/>
    <col min="3" max="3" width="28.109375" style="14" customWidth="1"/>
    <col min="4" max="4" width="24.21875" style="14" customWidth="1"/>
    <col min="5" max="5" width="12.109375" style="14" customWidth="1"/>
    <col min="6" max="6" width="11.44140625" style="14" customWidth="1"/>
    <col min="7" max="8" width="15.109375" style="14" customWidth="1"/>
    <col min="9" max="9" width="13.6640625" style="14" customWidth="1"/>
    <col min="10" max="10" width="15.109375" style="14" customWidth="1"/>
    <col min="11" max="11" width="13.88671875" style="14" customWidth="1"/>
    <col min="12" max="12" width="15" style="14" customWidth="1"/>
    <col min="13" max="13" width="15.5546875" style="14" customWidth="1"/>
    <col min="14" max="14" width="13.6640625" style="14" customWidth="1"/>
    <col min="15" max="16" width="15.109375" style="14" customWidth="1"/>
    <col min="17" max="17" width="15.33203125" style="14" customWidth="1"/>
    <col min="18" max="16384" width="8.88671875" style="14"/>
  </cols>
  <sheetData>
    <row r="1" spans="2:30" x14ac:dyDescent="0.25">
      <c r="M1" s="24"/>
      <c r="N1" s="24"/>
      <c r="O1" s="24"/>
      <c r="P1" s="24"/>
      <c r="Q1" s="24"/>
    </row>
    <row r="2" spans="2:30" x14ac:dyDescent="0.25">
      <c r="M2" s="24"/>
      <c r="N2" s="24"/>
      <c r="O2" s="24"/>
      <c r="P2" s="24"/>
      <c r="Q2" s="24"/>
    </row>
    <row r="3" spans="2:30" x14ac:dyDescent="0.25">
      <c r="M3" s="24"/>
      <c r="N3" s="24"/>
      <c r="O3" s="24"/>
      <c r="P3" s="24"/>
      <c r="Q3" s="24"/>
    </row>
    <row r="4" spans="2:30" s="42" customFormat="1" ht="24.6" customHeight="1" x14ac:dyDescent="0.25">
      <c r="I4" s="64" t="s">
        <v>139</v>
      </c>
      <c r="J4" s="65"/>
      <c r="K4" s="66"/>
      <c r="L4" s="64" t="s">
        <v>140</v>
      </c>
      <c r="M4" s="65"/>
      <c r="N4" s="66"/>
      <c r="O4" s="64" t="s">
        <v>167</v>
      </c>
      <c r="P4" s="65"/>
      <c r="Q4" s="66"/>
    </row>
    <row r="5" spans="2:30" ht="55.2" customHeight="1" x14ac:dyDescent="0.25">
      <c r="B5" s="4" t="s">
        <v>57</v>
      </c>
      <c r="C5" s="4" t="s">
        <v>58</v>
      </c>
      <c r="D5" s="4" t="s">
        <v>59</v>
      </c>
      <c r="E5" s="39" t="s">
        <v>135</v>
      </c>
      <c r="F5" s="4" t="s">
        <v>60</v>
      </c>
      <c r="G5" s="4" t="s">
        <v>104</v>
      </c>
      <c r="H5" s="5" t="s">
        <v>141</v>
      </c>
      <c r="I5" s="4" t="s">
        <v>133</v>
      </c>
      <c r="J5" s="4" t="s">
        <v>138</v>
      </c>
      <c r="K5" s="4" t="s">
        <v>134</v>
      </c>
      <c r="L5" s="4" t="s">
        <v>133</v>
      </c>
      <c r="M5" s="4" t="s">
        <v>138</v>
      </c>
      <c r="N5" s="4" t="s">
        <v>134</v>
      </c>
      <c r="O5" s="5" t="s">
        <v>136</v>
      </c>
      <c r="P5" s="49" t="s">
        <v>137</v>
      </c>
      <c r="Q5" s="4" t="s">
        <v>208</v>
      </c>
    </row>
    <row r="6" spans="2:30" x14ac:dyDescent="0.25">
      <c r="B6" s="55" t="s">
        <v>232</v>
      </c>
      <c r="C6" s="1" t="s">
        <v>127</v>
      </c>
      <c r="D6" s="2" t="s">
        <v>76</v>
      </c>
      <c r="E6" s="3">
        <v>6</v>
      </c>
      <c r="F6" s="32">
        <v>15600</v>
      </c>
      <c r="G6" s="33" t="s">
        <v>71</v>
      </c>
      <c r="H6" s="40">
        <v>41000</v>
      </c>
      <c r="I6" s="44">
        <f>$I$55</f>
        <v>480</v>
      </c>
      <c r="J6" s="43">
        <f>$J$55</f>
        <v>960</v>
      </c>
      <c r="K6" s="44">
        <f>$K$55</f>
        <v>360</v>
      </c>
      <c r="L6" s="43">
        <f>I6+(I6*$L$53)</f>
        <v>600</v>
      </c>
      <c r="M6" s="43">
        <f>J6+(J6*$L$53)</f>
        <v>1200</v>
      </c>
      <c r="N6" s="43">
        <f>K6+(K6*$L$53)</f>
        <v>450</v>
      </c>
      <c r="O6" s="43">
        <f>P6-P6*40%</f>
        <v>1440</v>
      </c>
      <c r="P6" s="43">
        <v>2400</v>
      </c>
      <c r="Q6" s="43" t="s">
        <v>71</v>
      </c>
      <c r="S6" s="54"/>
      <c r="T6" s="54"/>
      <c r="U6" s="54"/>
      <c r="V6" s="54"/>
      <c r="W6" s="54"/>
      <c r="X6" s="54"/>
      <c r="Y6" s="54"/>
      <c r="Z6" s="54"/>
      <c r="AA6" s="54"/>
      <c r="AB6" s="54"/>
      <c r="AD6" s="53"/>
    </row>
    <row r="7" spans="2:30" x14ac:dyDescent="0.25">
      <c r="B7" s="1" t="s">
        <v>165</v>
      </c>
      <c r="C7" s="1" t="s">
        <v>171</v>
      </c>
      <c r="D7" s="2" t="s">
        <v>166</v>
      </c>
      <c r="E7" s="3">
        <v>30</v>
      </c>
      <c r="F7" s="32">
        <v>15000</v>
      </c>
      <c r="G7" s="33" t="s">
        <v>71</v>
      </c>
      <c r="H7" s="40">
        <v>29300</v>
      </c>
      <c r="I7" s="44" t="s">
        <v>71</v>
      </c>
      <c r="J7" s="43" t="s">
        <v>71</v>
      </c>
      <c r="K7" s="44" t="s">
        <v>71</v>
      </c>
      <c r="L7" s="43" t="s">
        <v>71</v>
      </c>
      <c r="M7" s="43" t="s">
        <v>71</v>
      </c>
      <c r="N7" s="43" t="s">
        <v>71</v>
      </c>
      <c r="O7" s="43" t="s">
        <v>71</v>
      </c>
      <c r="P7" s="43" t="s">
        <v>71</v>
      </c>
      <c r="Q7" s="43">
        <v>3000</v>
      </c>
      <c r="S7" s="54"/>
      <c r="T7" s="54"/>
      <c r="U7" s="54"/>
      <c r="V7" s="54"/>
      <c r="W7" s="54"/>
      <c r="X7" s="54"/>
      <c r="Y7" s="54"/>
      <c r="Z7" s="54"/>
      <c r="AA7" s="54"/>
    </row>
    <row r="8" spans="2:30" x14ac:dyDescent="0.25">
      <c r="B8" s="1" t="s">
        <v>211</v>
      </c>
      <c r="C8" s="1" t="s">
        <v>212</v>
      </c>
      <c r="D8" s="2" t="s">
        <v>214</v>
      </c>
      <c r="E8" s="3">
        <v>4</v>
      </c>
      <c r="F8" s="32">
        <v>12000</v>
      </c>
      <c r="G8" s="33">
        <v>250000</v>
      </c>
      <c r="H8" s="40">
        <v>1450000</v>
      </c>
      <c r="I8" s="58">
        <v>700</v>
      </c>
      <c r="J8" s="59">
        <v>1300</v>
      </c>
      <c r="K8" s="58">
        <v>500</v>
      </c>
      <c r="L8" s="59">
        <v>1200</v>
      </c>
      <c r="M8" s="59">
        <v>1500</v>
      </c>
      <c r="N8" s="59">
        <v>700</v>
      </c>
      <c r="O8" s="59">
        <v>2000</v>
      </c>
      <c r="P8" s="59" t="s">
        <v>71</v>
      </c>
      <c r="Q8" s="59" t="s">
        <v>207</v>
      </c>
      <c r="S8" s="54"/>
      <c r="T8" s="54"/>
      <c r="U8" s="54"/>
      <c r="V8" s="54"/>
      <c r="W8" s="54"/>
      <c r="X8" s="54"/>
      <c r="Y8" s="54"/>
      <c r="Z8" s="54"/>
      <c r="AA8" s="54"/>
    </row>
    <row r="9" spans="2:30" x14ac:dyDescent="0.25">
      <c r="B9" s="1" t="s">
        <v>64</v>
      </c>
      <c r="C9" s="1" t="s">
        <v>65</v>
      </c>
      <c r="D9" s="2" t="s">
        <v>66</v>
      </c>
      <c r="E9" s="3">
        <v>16</v>
      </c>
      <c r="F9" s="32">
        <v>5000</v>
      </c>
      <c r="G9" s="33">
        <v>40000</v>
      </c>
      <c r="H9" s="40">
        <v>620000</v>
      </c>
      <c r="I9" s="44">
        <f>$I$55</f>
        <v>480</v>
      </c>
      <c r="J9" s="43">
        <f>$J$55</f>
        <v>960</v>
      </c>
      <c r="K9" s="44">
        <f>$K$55</f>
        <v>360</v>
      </c>
      <c r="L9" s="43">
        <f>I9+(I9*$L$53)</f>
        <v>600</v>
      </c>
      <c r="M9" s="43">
        <f>J9+(J9*$L$53)</f>
        <v>1200</v>
      </c>
      <c r="N9" s="43">
        <f>K9+(K9*$L$53)</f>
        <v>450</v>
      </c>
      <c r="O9" s="43">
        <f>P9-P9*40%</f>
        <v>1440</v>
      </c>
      <c r="P9" s="43">
        <v>2400</v>
      </c>
      <c r="Q9" s="43" t="s">
        <v>71</v>
      </c>
      <c r="S9" s="54"/>
      <c r="T9" s="54"/>
      <c r="U9" s="54"/>
      <c r="V9" s="54"/>
      <c r="W9" s="54"/>
      <c r="X9" s="54"/>
      <c r="Y9" s="54"/>
      <c r="Z9" s="54"/>
      <c r="AA9" s="54"/>
    </row>
    <row r="10" spans="2:30" x14ac:dyDescent="0.25">
      <c r="B10" s="1" t="s">
        <v>67</v>
      </c>
      <c r="C10" s="1" t="s">
        <v>65</v>
      </c>
      <c r="D10" s="2" t="s">
        <v>66</v>
      </c>
      <c r="E10" s="3">
        <v>4</v>
      </c>
      <c r="F10" s="32">
        <v>5000</v>
      </c>
      <c r="G10" s="33">
        <v>40000</v>
      </c>
      <c r="H10" s="40">
        <v>620000</v>
      </c>
      <c r="I10" s="44">
        <f>$I$55</f>
        <v>480</v>
      </c>
      <c r="J10" s="43">
        <f>$J$55</f>
        <v>960</v>
      </c>
      <c r="K10" s="44">
        <f>$K$55</f>
        <v>360</v>
      </c>
      <c r="L10" s="43">
        <f>I10+(I10*$L$53)</f>
        <v>600</v>
      </c>
      <c r="M10" s="43">
        <f>J10+(J10*$L$53)</f>
        <v>1200</v>
      </c>
      <c r="N10" s="43">
        <f>K10+(K10*$L$53)</f>
        <v>450</v>
      </c>
      <c r="O10" s="43">
        <f>P10-P10*40%</f>
        <v>1440</v>
      </c>
      <c r="P10" s="43">
        <v>2400</v>
      </c>
      <c r="Q10" s="43" t="s">
        <v>71</v>
      </c>
      <c r="S10" s="54"/>
      <c r="T10" s="54"/>
      <c r="U10" s="54"/>
      <c r="V10" s="54"/>
      <c r="W10" s="54"/>
      <c r="X10" s="54"/>
      <c r="Y10" s="54"/>
      <c r="Z10" s="54"/>
      <c r="AA10" s="54"/>
    </row>
    <row r="11" spans="2:30" x14ac:dyDescent="0.25">
      <c r="B11" s="1" t="s">
        <v>105</v>
      </c>
      <c r="C11" s="1" t="s">
        <v>106</v>
      </c>
      <c r="D11" s="2" t="s">
        <v>199</v>
      </c>
      <c r="E11" s="3">
        <v>10</v>
      </c>
      <c r="F11" s="32">
        <v>4500</v>
      </c>
      <c r="G11" s="33" t="s">
        <v>71</v>
      </c>
      <c r="H11" s="40">
        <v>1800</v>
      </c>
      <c r="I11" s="44">
        <f>$I$55</f>
        <v>480</v>
      </c>
      <c r="J11" s="43">
        <f>$J$55</f>
        <v>960</v>
      </c>
      <c r="K11" s="44">
        <f>$K$55</f>
        <v>360</v>
      </c>
      <c r="L11" s="43">
        <f>I11+(I11*$L$53)</f>
        <v>600</v>
      </c>
      <c r="M11" s="43">
        <f>J11+(J11*$L$53)</f>
        <v>1200</v>
      </c>
      <c r="N11" s="43">
        <f>K11+(K11*$L$53)</f>
        <v>450</v>
      </c>
      <c r="O11" s="43">
        <f>P11-P11*40%</f>
        <v>1440</v>
      </c>
      <c r="P11" s="43">
        <v>2400</v>
      </c>
      <c r="Q11" s="43" t="s">
        <v>71</v>
      </c>
      <c r="S11" s="54"/>
      <c r="T11" s="54"/>
      <c r="U11" s="54"/>
      <c r="V11" s="54"/>
      <c r="W11" s="54"/>
      <c r="X11" s="54"/>
      <c r="Y11" s="54"/>
      <c r="Z11" s="54"/>
      <c r="AA11" s="54"/>
    </row>
    <row r="12" spans="2:30" x14ac:dyDescent="0.25">
      <c r="B12" s="1" t="s">
        <v>61</v>
      </c>
      <c r="C12" s="1" t="s">
        <v>62</v>
      </c>
      <c r="D12" s="2" t="s">
        <v>63</v>
      </c>
      <c r="E12" s="3">
        <v>4</v>
      </c>
      <c r="F12" s="32">
        <v>3500</v>
      </c>
      <c r="G12" s="33">
        <v>35000</v>
      </c>
      <c r="H12" s="40">
        <v>130000</v>
      </c>
      <c r="I12" s="44">
        <f>$I$55</f>
        <v>480</v>
      </c>
      <c r="J12" s="43">
        <f>$J$55</f>
        <v>960</v>
      </c>
      <c r="K12" s="44">
        <f>$K$55</f>
        <v>360</v>
      </c>
      <c r="L12" s="43">
        <f>I12+(I12*$L$53)</f>
        <v>600</v>
      </c>
      <c r="M12" s="43">
        <f>J12+(J12*$L$53)</f>
        <v>1200</v>
      </c>
      <c r="N12" s="43">
        <f>K12+(K12*$L$53)</f>
        <v>450</v>
      </c>
      <c r="O12" s="43">
        <f>P12-P12*40%</f>
        <v>1440</v>
      </c>
      <c r="P12" s="43">
        <v>2400</v>
      </c>
      <c r="Q12" s="43" t="s">
        <v>207</v>
      </c>
      <c r="S12" s="54"/>
      <c r="T12" s="54"/>
      <c r="U12" s="54"/>
      <c r="V12" s="54"/>
      <c r="W12" s="54"/>
      <c r="X12" s="54"/>
      <c r="Y12" s="54"/>
      <c r="Z12" s="54"/>
      <c r="AA12" s="54"/>
    </row>
    <row r="13" spans="2:30" x14ac:dyDescent="0.25">
      <c r="B13" s="1" t="s">
        <v>191</v>
      </c>
      <c r="C13" s="1" t="s">
        <v>192</v>
      </c>
      <c r="D13" s="2" t="s">
        <v>193</v>
      </c>
      <c r="E13" s="3">
        <v>4</v>
      </c>
      <c r="F13" s="32">
        <v>3500</v>
      </c>
      <c r="G13" s="33">
        <v>12000</v>
      </c>
      <c r="H13" s="40">
        <v>110000</v>
      </c>
      <c r="I13" s="44">
        <f>$I$55</f>
        <v>480</v>
      </c>
      <c r="J13" s="43">
        <f>$J$55</f>
        <v>960</v>
      </c>
      <c r="K13" s="44">
        <f>$K$55</f>
        <v>360</v>
      </c>
      <c r="L13" s="43">
        <f>I13+(I13*$L$53)</f>
        <v>600</v>
      </c>
      <c r="M13" s="43">
        <f>J13+(J13*$L$53)</f>
        <v>1200</v>
      </c>
      <c r="N13" s="43">
        <f>K13+(K13*$L$53)</f>
        <v>450</v>
      </c>
      <c r="O13" s="43">
        <f>P13-P13*40%</f>
        <v>1440</v>
      </c>
      <c r="P13" s="43">
        <v>2400</v>
      </c>
      <c r="Q13" s="43" t="s">
        <v>207</v>
      </c>
      <c r="S13" s="54"/>
      <c r="T13" s="54"/>
      <c r="U13" s="54"/>
      <c r="V13" s="54"/>
      <c r="W13" s="54"/>
      <c r="X13" s="54"/>
      <c r="Y13" s="54"/>
      <c r="Z13" s="54"/>
      <c r="AA13" s="54"/>
    </row>
    <row r="14" spans="2:30" x14ac:dyDescent="0.25">
      <c r="B14" s="1" t="s">
        <v>72</v>
      </c>
      <c r="C14" s="1" t="s">
        <v>73</v>
      </c>
      <c r="D14" s="2" t="s">
        <v>124</v>
      </c>
      <c r="E14" s="3">
        <v>5</v>
      </c>
      <c r="F14" s="32">
        <v>3000</v>
      </c>
      <c r="G14" s="33">
        <v>22000</v>
      </c>
      <c r="H14" s="40">
        <v>140000</v>
      </c>
      <c r="I14" s="44">
        <f>$I$55</f>
        <v>480</v>
      </c>
      <c r="J14" s="43">
        <f>$J$55</f>
        <v>960</v>
      </c>
      <c r="K14" s="44">
        <f>$K$55</f>
        <v>360</v>
      </c>
      <c r="L14" s="43">
        <f>I14+(I14*$L$53)</f>
        <v>600</v>
      </c>
      <c r="M14" s="43">
        <f>J14+(J14*$L$53)</f>
        <v>1200</v>
      </c>
      <c r="N14" s="43">
        <f>K14+(K14*$L$53)</f>
        <v>450</v>
      </c>
      <c r="O14" s="43">
        <f>P14-P14*40%</f>
        <v>1440</v>
      </c>
      <c r="P14" s="43">
        <v>2400</v>
      </c>
      <c r="Q14" s="43" t="s">
        <v>207</v>
      </c>
      <c r="S14" s="54"/>
      <c r="T14" s="54"/>
      <c r="U14" s="54"/>
      <c r="V14" s="54"/>
      <c r="W14" s="54"/>
      <c r="X14" s="54"/>
      <c r="Y14" s="54"/>
      <c r="Z14" s="54"/>
      <c r="AA14" s="54"/>
    </row>
    <row r="15" spans="2:30" x14ac:dyDescent="0.25">
      <c r="B15" s="1" t="s">
        <v>205</v>
      </c>
      <c r="C15" s="1" t="s">
        <v>206</v>
      </c>
      <c r="D15" s="2" t="s">
        <v>209</v>
      </c>
      <c r="E15" s="3">
        <v>4</v>
      </c>
      <c r="F15" s="32">
        <v>3000</v>
      </c>
      <c r="G15" s="33">
        <v>140000</v>
      </c>
      <c r="H15" s="40">
        <v>1600000</v>
      </c>
      <c r="I15" s="44">
        <v>500</v>
      </c>
      <c r="J15" s="43">
        <v>1000</v>
      </c>
      <c r="K15" s="44">
        <v>400</v>
      </c>
      <c r="L15" s="43">
        <v>1000</v>
      </c>
      <c r="M15" s="43">
        <v>1200</v>
      </c>
      <c r="N15" s="43">
        <v>500</v>
      </c>
      <c r="O15" s="43">
        <v>2000</v>
      </c>
      <c r="P15" s="43" t="s">
        <v>71</v>
      </c>
      <c r="Q15" s="43" t="s">
        <v>207</v>
      </c>
      <c r="S15" s="54"/>
      <c r="T15" s="54"/>
      <c r="U15" s="54"/>
      <c r="V15" s="54"/>
      <c r="W15" s="54"/>
      <c r="X15" s="54"/>
      <c r="Y15" s="54"/>
      <c r="Z15" s="54"/>
      <c r="AA15" s="54"/>
    </row>
    <row r="16" spans="2:30" x14ac:dyDescent="0.25">
      <c r="B16" s="1" t="s">
        <v>74</v>
      </c>
      <c r="C16" s="1" t="s">
        <v>75</v>
      </c>
      <c r="D16" s="2" t="s">
        <v>63</v>
      </c>
      <c r="E16" s="3">
        <v>4</v>
      </c>
      <c r="F16" s="32">
        <v>2200</v>
      </c>
      <c r="G16" s="33">
        <v>27000</v>
      </c>
      <c r="H16" s="40">
        <v>744000</v>
      </c>
      <c r="I16" s="44">
        <f t="shared" ref="I16:I24" si="0">$I$55</f>
        <v>480</v>
      </c>
      <c r="J16" s="43">
        <f t="shared" ref="J16:J24" si="1">$J$55</f>
        <v>960</v>
      </c>
      <c r="K16" s="44">
        <f t="shared" ref="K16:K24" si="2">$K$55</f>
        <v>360</v>
      </c>
      <c r="L16" s="43">
        <f>I16+(I16*$L$53)</f>
        <v>600</v>
      </c>
      <c r="M16" s="43">
        <f>J16+(J16*$L$53)</f>
        <v>1200</v>
      </c>
      <c r="N16" s="43">
        <f>K16+(K16*$L$53)</f>
        <v>450</v>
      </c>
      <c r="O16" s="43">
        <f>P16-P16*40%</f>
        <v>1440</v>
      </c>
      <c r="P16" s="43">
        <v>2400</v>
      </c>
      <c r="Q16" s="43" t="s">
        <v>207</v>
      </c>
      <c r="S16" s="54"/>
      <c r="T16" s="54"/>
      <c r="U16" s="54"/>
      <c r="V16" s="54"/>
      <c r="W16" s="54"/>
      <c r="X16" s="54"/>
      <c r="Y16" s="54"/>
      <c r="Z16" s="54"/>
      <c r="AA16" s="54"/>
    </row>
    <row r="17" spans="2:27" x14ac:dyDescent="0.25">
      <c r="B17" s="1" t="s">
        <v>187</v>
      </c>
      <c r="C17" s="1" t="s">
        <v>188</v>
      </c>
      <c r="D17" s="2" t="s">
        <v>189</v>
      </c>
      <c r="E17" s="3">
        <v>4</v>
      </c>
      <c r="F17" s="32">
        <v>1800</v>
      </c>
      <c r="G17" s="33">
        <v>6000</v>
      </c>
      <c r="H17" s="40">
        <v>75000</v>
      </c>
      <c r="I17" s="44">
        <f t="shared" si="0"/>
        <v>480</v>
      </c>
      <c r="J17" s="43">
        <f t="shared" si="1"/>
        <v>960</v>
      </c>
      <c r="K17" s="44">
        <f t="shared" si="2"/>
        <v>360</v>
      </c>
      <c r="L17" s="43">
        <f>I17+(I17*$L$53)</f>
        <v>600</v>
      </c>
      <c r="M17" s="43">
        <f>J17+(J17*$L$53)</f>
        <v>1200</v>
      </c>
      <c r="N17" s="43">
        <f>K17+(K17*$L$53)</f>
        <v>450</v>
      </c>
      <c r="O17" s="43">
        <v>1440</v>
      </c>
      <c r="P17" s="43" t="s">
        <v>71</v>
      </c>
      <c r="Q17" s="43" t="s">
        <v>207</v>
      </c>
      <c r="S17" s="54"/>
      <c r="T17" s="54"/>
      <c r="U17" s="54"/>
      <c r="V17" s="54"/>
      <c r="W17" s="54"/>
      <c r="X17" s="54"/>
      <c r="Y17" s="54"/>
      <c r="Z17" s="54"/>
      <c r="AA17" s="54"/>
    </row>
    <row r="18" spans="2:27" x14ac:dyDescent="0.25">
      <c r="B18" s="1" t="s">
        <v>83</v>
      </c>
      <c r="C18" s="1" t="s">
        <v>170</v>
      </c>
      <c r="D18" s="2" t="s">
        <v>70</v>
      </c>
      <c r="E18" s="3">
        <v>4</v>
      </c>
      <c r="F18" s="32">
        <v>1800</v>
      </c>
      <c r="G18" s="33">
        <v>900</v>
      </c>
      <c r="H18" s="40">
        <v>25000</v>
      </c>
      <c r="I18" s="58">
        <v>700</v>
      </c>
      <c r="J18" s="59">
        <v>1300</v>
      </c>
      <c r="K18" s="58">
        <v>500</v>
      </c>
      <c r="L18" s="59">
        <v>1200</v>
      </c>
      <c r="M18" s="59">
        <v>1500</v>
      </c>
      <c r="N18" s="59">
        <v>700</v>
      </c>
      <c r="O18" s="59">
        <v>2000</v>
      </c>
      <c r="P18" s="43">
        <v>3200</v>
      </c>
      <c r="Q18" s="43" t="s">
        <v>207</v>
      </c>
      <c r="S18" s="54"/>
      <c r="T18" s="54"/>
      <c r="U18" s="54"/>
      <c r="V18" s="54"/>
      <c r="W18" s="54"/>
      <c r="X18" s="54"/>
      <c r="Y18" s="54"/>
      <c r="Z18" s="54"/>
      <c r="AA18" s="54"/>
    </row>
    <row r="19" spans="2:27" x14ac:dyDescent="0.25">
      <c r="B19" s="1" t="s">
        <v>108</v>
      </c>
      <c r="C19" s="1" t="s">
        <v>109</v>
      </c>
      <c r="D19" s="2" t="s">
        <v>98</v>
      </c>
      <c r="E19" s="3">
        <v>2</v>
      </c>
      <c r="F19" s="33">
        <v>1800</v>
      </c>
      <c r="G19" s="33" t="s">
        <v>71</v>
      </c>
      <c r="H19" s="40">
        <v>7100</v>
      </c>
      <c r="I19" s="44">
        <f t="shared" si="0"/>
        <v>480</v>
      </c>
      <c r="J19" s="43">
        <f t="shared" si="1"/>
        <v>960</v>
      </c>
      <c r="K19" s="44">
        <f t="shared" si="2"/>
        <v>360</v>
      </c>
      <c r="L19" s="43">
        <f>I19+(I19*$L$53)</f>
        <v>600</v>
      </c>
      <c r="M19" s="43">
        <f>J19+(J19*$L$53)</f>
        <v>1200</v>
      </c>
      <c r="N19" s="43">
        <f>K19+(K19*$L$53)</f>
        <v>450</v>
      </c>
      <c r="O19" s="43">
        <f t="shared" ref="O18:O36" si="3">P19-P19*40%</f>
        <v>1440</v>
      </c>
      <c r="P19" s="43">
        <v>2400</v>
      </c>
      <c r="Q19" s="43" t="s">
        <v>71</v>
      </c>
      <c r="S19" s="54"/>
      <c r="T19" s="54"/>
      <c r="U19" s="54"/>
      <c r="V19" s="54"/>
      <c r="W19" s="54"/>
      <c r="X19" s="54"/>
      <c r="Y19" s="54"/>
      <c r="Z19" s="54"/>
      <c r="AA19" s="54"/>
    </row>
    <row r="20" spans="2:27" x14ac:dyDescent="0.25">
      <c r="B20" s="1" t="s">
        <v>77</v>
      </c>
      <c r="C20" s="1" t="s">
        <v>78</v>
      </c>
      <c r="D20" s="2" t="s">
        <v>79</v>
      </c>
      <c r="E20" s="3">
        <v>2</v>
      </c>
      <c r="F20" s="32">
        <v>1600</v>
      </c>
      <c r="G20" s="33" t="s">
        <v>71</v>
      </c>
      <c r="H20" s="40">
        <v>56000</v>
      </c>
      <c r="I20" s="44">
        <f t="shared" si="0"/>
        <v>480</v>
      </c>
      <c r="J20" s="43">
        <f t="shared" si="1"/>
        <v>960</v>
      </c>
      <c r="K20" s="44">
        <f t="shared" si="2"/>
        <v>360</v>
      </c>
      <c r="L20" s="43">
        <f>I20+(I20*$L$53)</f>
        <v>600</v>
      </c>
      <c r="M20" s="43">
        <f>J20+(J20*$L$53)</f>
        <v>1200</v>
      </c>
      <c r="N20" s="43">
        <f>K20+(K20*$L$53)</f>
        <v>450</v>
      </c>
      <c r="O20" s="43">
        <f t="shared" si="3"/>
        <v>1440</v>
      </c>
      <c r="P20" s="43">
        <v>2400</v>
      </c>
      <c r="Q20" s="43" t="s">
        <v>71</v>
      </c>
      <c r="S20" s="54"/>
      <c r="T20" s="54"/>
      <c r="U20" s="54"/>
      <c r="V20" s="54"/>
      <c r="W20" s="54"/>
      <c r="X20" s="54"/>
      <c r="Y20" s="54"/>
      <c r="Z20" s="54"/>
      <c r="AA20" s="54"/>
    </row>
    <row r="21" spans="2:27" x14ac:dyDescent="0.25">
      <c r="B21" s="1" t="s">
        <v>112</v>
      </c>
      <c r="C21" s="1" t="s">
        <v>110</v>
      </c>
      <c r="D21" s="2" t="s">
        <v>63</v>
      </c>
      <c r="E21" s="3">
        <v>4</v>
      </c>
      <c r="F21" s="32">
        <v>1500</v>
      </c>
      <c r="G21" s="33">
        <v>5500</v>
      </c>
      <c r="H21" s="40">
        <v>39000</v>
      </c>
      <c r="I21" s="44">
        <f t="shared" si="0"/>
        <v>480</v>
      </c>
      <c r="J21" s="43">
        <f t="shared" si="1"/>
        <v>960</v>
      </c>
      <c r="K21" s="44">
        <f t="shared" si="2"/>
        <v>360</v>
      </c>
      <c r="L21" s="43">
        <f>I21+(I21*$L$53)</f>
        <v>600</v>
      </c>
      <c r="M21" s="43">
        <f>J21+(J21*$L$53)</f>
        <v>1200</v>
      </c>
      <c r="N21" s="43">
        <f>K21+(K21*$L$53)</f>
        <v>450</v>
      </c>
      <c r="O21" s="43">
        <f t="shared" si="3"/>
        <v>1440</v>
      </c>
      <c r="P21" s="43">
        <v>2400</v>
      </c>
      <c r="Q21" s="43" t="s">
        <v>207</v>
      </c>
      <c r="S21" s="54"/>
      <c r="T21" s="54"/>
      <c r="U21" s="54"/>
      <c r="V21" s="54"/>
      <c r="W21" s="54"/>
      <c r="X21" s="54"/>
      <c r="Y21" s="54"/>
      <c r="Z21" s="54"/>
      <c r="AA21" s="54"/>
    </row>
    <row r="22" spans="2:27" x14ac:dyDescent="0.25">
      <c r="B22" s="1" t="s">
        <v>80</v>
      </c>
      <c r="C22" s="1" t="s">
        <v>81</v>
      </c>
      <c r="D22" s="2" t="s">
        <v>82</v>
      </c>
      <c r="E22" s="3">
        <v>2</v>
      </c>
      <c r="F22" s="32">
        <v>1500</v>
      </c>
      <c r="G22" s="33" t="s">
        <v>71</v>
      </c>
      <c r="H22" s="40">
        <v>10400</v>
      </c>
      <c r="I22" s="44">
        <f t="shared" si="0"/>
        <v>480</v>
      </c>
      <c r="J22" s="43">
        <f t="shared" si="1"/>
        <v>960</v>
      </c>
      <c r="K22" s="44">
        <f t="shared" si="2"/>
        <v>360</v>
      </c>
      <c r="L22" s="43">
        <f>I22+(I22*$L$53)</f>
        <v>600</v>
      </c>
      <c r="M22" s="43">
        <f>J22+(J22*$L$53)</f>
        <v>1200</v>
      </c>
      <c r="N22" s="43">
        <f>K22+(K22*$L$53)</f>
        <v>450</v>
      </c>
      <c r="O22" s="43">
        <f t="shared" si="3"/>
        <v>1440</v>
      </c>
      <c r="P22" s="43">
        <v>2400</v>
      </c>
      <c r="Q22" s="43" t="s">
        <v>207</v>
      </c>
      <c r="S22" s="54"/>
      <c r="T22" s="54"/>
      <c r="U22" s="54"/>
      <c r="V22" s="54"/>
      <c r="W22" s="54"/>
      <c r="X22" s="54"/>
      <c r="Y22" s="54"/>
      <c r="Z22" s="54"/>
      <c r="AA22" s="54"/>
    </row>
    <row r="23" spans="2:27" x14ac:dyDescent="0.25">
      <c r="B23" s="1" t="s">
        <v>116</v>
      </c>
      <c r="C23" s="1" t="s">
        <v>117</v>
      </c>
      <c r="D23" s="2" t="s">
        <v>118</v>
      </c>
      <c r="E23" s="3">
        <v>2</v>
      </c>
      <c r="F23" s="32">
        <v>1150</v>
      </c>
      <c r="G23" s="33">
        <v>2700</v>
      </c>
      <c r="H23" s="40">
        <v>3100</v>
      </c>
      <c r="I23" s="44">
        <f t="shared" si="0"/>
        <v>480</v>
      </c>
      <c r="J23" s="43">
        <f t="shared" si="1"/>
        <v>960</v>
      </c>
      <c r="K23" s="44">
        <f t="shared" si="2"/>
        <v>360</v>
      </c>
      <c r="L23" s="43">
        <f>I23+(I23*$L$53)</f>
        <v>600</v>
      </c>
      <c r="M23" s="43">
        <f>J23+(J23*$L$53)</f>
        <v>1200</v>
      </c>
      <c r="N23" s="43">
        <f>K23+(K23*$L$53)</f>
        <v>450</v>
      </c>
      <c r="O23" s="43">
        <f t="shared" si="3"/>
        <v>1440</v>
      </c>
      <c r="P23" s="43">
        <v>2400</v>
      </c>
      <c r="Q23" s="43" t="s">
        <v>71</v>
      </c>
      <c r="S23" s="54"/>
      <c r="T23" s="54"/>
      <c r="U23" s="54"/>
      <c r="V23" s="54"/>
      <c r="W23" s="54"/>
      <c r="X23" s="54"/>
      <c r="Y23" s="54"/>
      <c r="Z23" s="54"/>
      <c r="AA23" s="54"/>
    </row>
    <row r="24" spans="2:27" x14ac:dyDescent="0.25">
      <c r="B24" s="1" t="s">
        <v>220</v>
      </c>
      <c r="C24" s="1" t="s">
        <v>221</v>
      </c>
      <c r="D24" s="2" t="s">
        <v>222</v>
      </c>
      <c r="E24" s="3">
        <v>4</v>
      </c>
      <c r="F24" s="32">
        <v>1100</v>
      </c>
      <c r="G24" s="33" t="s">
        <v>71</v>
      </c>
      <c r="H24" s="40">
        <v>10000</v>
      </c>
      <c r="I24" s="44">
        <f t="shared" si="0"/>
        <v>480</v>
      </c>
      <c r="J24" s="43">
        <f t="shared" si="1"/>
        <v>960</v>
      </c>
      <c r="K24" s="44">
        <f t="shared" si="2"/>
        <v>360</v>
      </c>
      <c r="L24" s="43">
        <f>I24+(I24*$L$53)</f>
        <v>600</v>
      </c>
      <c r="M24" s="43">
        <f>J24+(J24*$L$53)</f>
        <v>1200</v>
      </c>
      <c r="N24" s="43">
        <f>K24+(K24*$L$53)</f>
        <v>450</v>
      </c>
      <c r="O24" s="43">
        <f t="shared" si="3"/>
        <v>1440</v>
      </c>
      <c r="P24" s="43">
        <v>2400</v>
      </c>
      <c r="Q24" s="43" t="s">
        <v>207</v>
      </c>
      <c r="S24" s="54"/>
      <c r="T24" s="54"/>
      <c r="U24" s="54"/>
      <c r="V24" s="54"/>
      <c r="W24" s="54"/>
      <c r="X24" s="54"/>
      <c r="Y24" s="54"/>
      <c r="Z24" s="54"/>
      <c r="AA24" s="54"/>
    </row>
    <row r="25" spans="2:27" x14ac:dyDescent="0.25">
      <c r="B25" s="1" t="s">
        <v>85</v>
      </c>
      <c r="C25" s="1" t="s">
        <v>86</v>
      </c>
      <c r="D25" s="2" t="s">
        <v>79</v>
      </c>
      <c r="E25" s="3">
        <v>2</v>
      </c>
      <c r="F25" s="32">
        <v>1000</v>
      </c>
      <c r="G25" s="33" t="s">
        <v>71</v>
      </c>
      <c r="H25" s="40">
        <v>10000</v>
      </c>
      <c r="I25" s="44" t="s">
        <v>71</v>
      </c>
      <c r="J25" s="43" t="s">
        <v>71</v>
      </c>
      <c r="K25" s="44" t="s">
        <v>71</v>
      </c>
      <c r="L25" s="43">
        <f>I59+(I59*$L$53)</f>
        <v>0</v>
      </c>
      <c r="M25" s="43">
        <f>J59+(J59*$L$53)</f>
        <v>0</v>
      </c>
      <c r="N25" s="43">
        <f>K59+(K59*$L$53)</f>
        <v>0</v>
      </c>
      <c r="O25" s="43">
        <f t="shared" si="3"/>
        <v>1440</v>
      </c>
      <c r="P25" s="43">
        <v>2400</v>
      </c>
      <c r="Q25" s="43" t="s">
        <v>71</v>
      </c>
      <c r="S25" s="54"/>
      <c r="T25" s="54"/>
      <c r="U25" s="54"/>
      <c r="V25" s="54"/>
      <c r="W25" s="54"/>
      <c r="X25" s="54"/>
      <c r="Y25" s="54"/>
      <c r="Z25" s="54"/>
      <c r="AA25" s="54"/>
    </row>
    <row r="26" spans="2:27" s="56" customFormat="1" x14ac:dyDescent="0.25">
      <c r="B26" s="55" t="s">
        <v>229</v>
      </c>
      <c r="C26" s="55" t="s">
        <v>230</v>
      </c>
      <c r="D26" s="2" t="s">
        <v>231</v>
      </c>
      <c r="E26" s="3">
        <v>8</v>
      </c>
      <c r="F26" s="32">
        <v>1000</v>
      </c>
      <c r="G26" s="33">
        <v>5000</v>
      </c>
      <c r="H26" s="40">
        <v>5089</v>
      </c>
      <c r="I26" s="44">
        <f>$I$55</f>
        <v>480</v>
      </c>
      <c r="J26" s="43">
        <f>$J$55</f>
        <v>960</v>
      </c>
      <c r="K26" s="44">
        <f>$K$55</f>
        <v>360</v>
      </c>
      <c r="L26" s="43">
        <f>I26+(I26*$L$53)</f>
        <v>600</v>
      </c>
      <c r="M26" s="43">
        <f>J26+(J26*$L$53)</f>
        <v>1200</v>
      </c>
      <c r="N26" s="43">
        <f>K26+(K26*$L$53)</f>
        <v>450</v>
      </c>
      <c r="O26" s="43">
        <f t="shared" si="3"/>
        <v>1440</v>
      </c>
      <c r="P26" s="43">
        <v>2400</v>
      </c>
      <c r="Q26" s="43" t="s">
        <v>207</v>
      </c>
      <c r="S26" s="54"/>
      <c r="T26" s="54"/>
      <c r="U26" s="54"/>
      <c r="V26" s="54"/>
      <c r="W26" s="54"/>
      <c r="X26" s="54"/>
      <c r="Y26" s="54"/>
      <c r="Z26" s="54"/>
      <c r="AA26" s="54"/>
    </row>
    <row r="27" spans="2:27" x14ac:dyDescent="0.25">
      <c r="B27" s="1" t="s">
        <v>130</v>
      </c>
      <c r="C27" s="1" t="s">
        <v>131</v>
      </c>
      <c r="D27" s="2" t="s">
        <v>79</v>
      </c>
      <c r="E27" s="3">
        <v>2</v>
      </c>
      <c r="F27" s="32">
        <v>1000</v>
      </c>
      <c r="G27" s="33" t="s">
        <v>71</v>
      </c>
      <c r="H27" s="40">
        <v>4000</v>
      </c>
      <c r="I27" s="44">
        <f>$I$55</f>
        <v>480</v>
      </c>
      <c r="J27" s="43">
        <f>$J$55</f>
        <v>960</v>
      </c>
      <c r="K27" s="44">
        <f>$K$55</f>
        <v>360</v>
      </c>
      <c r="L27" s="43">
        <f>I27+(I27*$L$53)</f>
        <v>600</v>
      </c>
      <c r="M27" s="43">
        <f>J27+(J27*$L$53)</f>
        <v>1200</v>
      </c>
      <c r="N27" s="43">
        <f>K27+(K27*$L$53)</f>
        <v>450</v>
      </c>
      <c r="O27" s="43">
        <f t="shared" si="3"/>
        <v>1440</v>
      </c>
      <c r="P27" s="43">
        <v>2400</v>
      </c>
      <c r="Q27" s="43" t="s">
        <v>207</v>
      </c>
      <c r="S27" s="54"/>
      <c r="T27" s="54"/>
      <c r="U27" s="54"/>
      <c r="V27" s="54"/>
      <c r="W27" s="54"/>
      <c r="X27" s="54"/>
      <c r="Y27" s="54"/>
      <c r="Z27" s="54"/>
      <c r="AA27" s="54"/>
    </row>
    <row r="28" spans="2:27" s="56" customFormat="1" x14ac:dyDescent="0.25">
      <c r="B28" s="55" t="s">
        <v>172</v>
      </c>
      <c r="C28" s="55" t="s">
        <v>173</v>
      </c>
      <c r="D28" s="2" t="s">
        <v>174</v>
      </c>
      <c r="E28" s="3">
        <v>6</v>
      </c>
      <c r="F28" s="32">
        <v>1000</v>
      </c>
      <c r="G28" s="33" t="s">
        <v>71</v>
      </c>
      <c r="H28" s="40">
        <v>11400</v>
      </c>
      <c r="I28" s="44">
        <f>$I$54</f>
        <v>300</v>
      </c>
      <c r="J28" s="43">
        <f>J53</f>
        <v>360</v>
      </c>
      <c r="K28" s="44">
        <f>$K$54</f>
        <v>210</v>
      </c>
      <c r="L28" s="43">
        <f>I28+(I28*$L$53)</f>
        <v>375</v>
      </c>
      <c r="M28" s="43">
        <f>J28+(J28*$L$53)</f>
        <v>450</v>
      </c>
      <c r="N28" s="43">
        <f>K28+(K28*$L$53)</f>
        <v>262.5</v>
      </c>
      <c r="O28" s="43">
        <f t="shared" si="3"/>
        <v>1080</v>
      </c>
      <c r="P28" s="43">
        <v>1800</v>
      </c>
      <c r="Q28" s="43" t="s">
        <v>207</v>
      </c>
      <c r="S28" s="54"/>
      <c r="T28" s="54"/>
      <c r="U28" s="54"/>
      <c r="V28" s="54"/>
      <c r="W28" s="54"/>
      <c r="X28" s="54"/>
      <c r="Y28" s="54"/>
      <c r="Z28" s="54"/>
      <c r="AA28" s="54"/>
    </row>
    <row r="29" spans="2:27" x14ac:dyDescent="0.25">
      <c r="B29" s="1" t="s">
        <v>185</v>
      </c>
      <c r="C29" s="1" t="s">
        <v>183</v>
      </c>
      <c r="D29" s="2" t="s">
        <v>198</v>
      </c>
      <c r="E29" s="3">
        <v>2</v>
      </c>
      <c r="F29" s="32">
        <v>1000</v>
      </c>
      <c r="G29" s="33">
        <v>2040</v>
      </c>
      <c r="H29" s="40">
        <v>7827</v>
      </c>
      <c r="I29" s="44">
        <f>$I$55</f>
        <v>480</v>
      </c>
      <c r="J29" s="43">
        <f>$J$55</f>
        <v>960</v>
      </c>
      <c r="K29" s="44">
        <f>$K$55</f>
        <v>360</v>
      </c>
      <c r="L29" s="43">
        <f>I29+(I29*$L$53)</f>
        <v>600</v>
      </c>
      <c r="M29" s="43">
        <f>J29+(J29*$L$53)</f>
        <v>1200</v>
      </c>
      <c r="N29" s="43">
        <f>K29+(K29*$L$53)</f>
        <v>450</v>
      </c>
      <c r="O29" s="43">
        <f t="shared" si="3"/>
        <v>1440</v>
      </c>
      <c r="P29" s="43">
        <v>2400</v>
      </c>
      <c r="Q29" s="43" t="s">
        <v>71</v>
      </c>
      <c r="S29" s="54"/>
      <c r="T29" s="54"/>
      <c r="U29" s="54"/>
      <c r="V29" s="54"/>
      <c r="W29" s="54"/>
      <c r="X29" s="54"/>
      <c r="Y29" s="54"/>
      <c r="Z29" s="54"/>
      <c r="AA29" s="54"/>
    </row>
    <row r="30" spans="2:27" x14ac:dyDescent="0.25">
      <c r="B30" s="1" t="s">
        <v>111</v>
      </c>
      <c r="C30" s="1" t="s">
        <v>129</v>
      </c>
      <c r="D30" s="2" t="s">
        <v>123</v>
      </c>
      <c r="E30" s="3">
        <v>4</v>
      </c>
      <c r="F30" s="32">
        <v>800</v>
      </c>
      <c r="G30" s="33" t="s">
        <v>71</v>
      </c>
      <c r="H30" s="40">
        <v>16000</v>
      </c>
      <c r="I30" s="44">
        <f>$I$54</f>
        <v>300</v>
      </c>
      <c r="J30" s="43">
        <f>$J$54</f>
        <v>600</v>
      </c>
      <c r="K30" s="44">
        <f>$K$54</f>
        <v>210</v>
      </c>
      <c r="L30" s="43">
        <f>I30+(I30*$L$53)</f>
        <v>375</v>
      </c>
      <c r="M30" s="43">
        <f>J30+(J30*$L$53)</f>
        <v>750</v>
      </c>
      <c r="N30" s="43">
        <f>K30+(K30*$L$53)</f>
        <v>262.5</v>
      </c>
      <c r="O30" s="43">
        <f t="shared" si="3"/>
        <v>720</v>
      </c>
      <c r="P30" s="43">
        <v>1200</v>
      </c>
      <c r="Q30" s="43" t="s">
        <v>71</v>
      </c>
      <c r="S30" s="54"/>
      <c r="T30" s="54"/>
      <c r="U30" s="54"/>
      <c r="V30" s="54"/>
      <c r="W30" s="54"/>
      <c r="X30" s="54"/>
      <c r="Y30" s="54"/>
      <c r="Z30" s="54"/>
      <c r="AA30" s="54"/>
    </row>
    <row r="31" spans="2:27" x14ac:dyDescent="0.25">
      <c r="B31" s="1" t="s">
        <v>96</v>
      </c>
      <c r="C31" s="1" t="s">
        <v>97</v>
      </c>
      <c r="D31" s="2" t="s">
        <v>76</v>
      </c>
      <c r="E31" s="3">
        <v>3</v>
      </c>
      <c r="F31" s="32">
        <v>750</v>
      </c>
      <c r="G31" s="33" t="s">
        <v>71</v>
      </c>
      <c r="H31" s="40">
        <v>40000</v>
      </c>
      <c r="I31" s="44">
        <f>$I$54</f>
        <v>300</v>
      </c>
      <c r="J31" s="43">
        <f>$J$54</f>
        <v>600</v>
      </c>
      <c r="K31" s="44">
        <f>$K$54</f>
        <v>210</v>
      </c>
      <c r="L31" s="43">
        <f>I31+(I31*$L$53)</f>
        <v>375</v>
      </c>
      <c r="M31" s="43">
        <f>J31+(J31*$L$53)</f>
        <v>750</v>
      </c>
      <c r="N31" s="43">
        <f>K31+(K31*$L$53)</f>
        <v>262.5</v>
      </c>
      <c r="O31" s="43">
        <f t="shared" si="3"/>
        <v>720</v>
      </c>
      <c r="P31" s="43">
        <v>1200</v>
      </c>
      <c r="Q31" s="43" t="s">
        <v>71</v>
      </c>
      <c r="S31" s="54"/>
      <c r="T31" s="54"/>
      <c r="U31" s="54"/>
      <c r="V31" s="54"/>
      <c r="W31" s="54"/>
      <c r="X31" s="54"/>
      <c r="Y31" s="54"/>
      <c r="Z31" s="54"/>
      <c r="AA31" s="54"/>
    </row>
    <row r="32" spans="2:27" x14ac:dyDescent="0.25">
      <c r="B32" s="1" t="s">
        <v>87</v>
      </c>
      <c r="C32" s="1" t="s">
        <v>88</v>
      </c>
      <c r="D32" s="2" t="s">
        <v>122</v>
      </c>
      <c r="E32" s="3">
        <v>3</v>
      </c>
      <c r="F32" s="32">
        <v>600</v>
      </c>
      <c r="G32" s="33" t="s">
        <v>71</v>
      </c>
      <c r="H32" s="40">
        <v>18000</v>
      </c>
      <c r="I32" s="44">
        <f>$I$54</f>
        <v>300</v>
      </c>
      <c r="J32" s="43">
        <f>$J$54</f>
        <v>600</v>
      </c>
      <c r="K32" s="44">
        <f>$K$54</f>
        <v>210</v>
      </c>
      <c r="L32" s="43">
        <f>I32+(I32*$L$53)</f>
        <v>375</v>
      </c>
      <c r="M32" s="43">
        <f>J32+(J32*$L$53)</f>
        <v>750</v>
      </c>
      <c r="N32" s="43">
        <f>K32+(K32*$L$53)</f>
        <v>262.5</v>
      </c>
      <c r="O32" s="43">
        <f t="shared" si="3"/>
        <v>720</v>
      </c>
      <c r="P32" s="43">
        <v>1200</v>
      </c>
      <c r="Q32" s="43" t="s">
        <v>207</v>
      </c>
      <c r="S32" s="54"/>
      <c r="T32" s="54"/>
      <c r="U32" s="54"/>
      <c r="V32" s="54"/>
      <c r="W32" s="54"/>
      <c r="X32" s="54"/>
      <c r="Y32" s="54"/>
      <c r="Z32" s="54"/>
      <c r="AA32" s="54"/>
    </row>
    <row r="33" spans="2:27" x14ac:dyDescent="0.25">
      <c r="B33" s="1" t="s">
        <v>89</v>
      </c>
      <c r="C33" s="1" t="s">
        <v>215</v>
      </c>
      <c r="D33" s="2" t="s">
        <v>107</v>
      </c>
      <c r="E33" s="3">
        <v>3</v>
      </c>
      <c r="F33" s="32">
        <v>500</v>
      </c>
      <c r="G33" s="33" t="s">
        <v>71</v>
      </c>
      <c r="H33" s="40">
        <v>20000</v>
      </c>
      <c r="I33" s="44">
        <f t="shared" ref="I33:I40" si="4">$I$53</f>
        <v>180</v>
      </c>
      <c r="J33" s="43">
        <f>$J$53</f>
        <v>360</v>
      </c>
      <c r="K33" s="44">
        <f>$K$53</f>
        <v>120</v>
      </c>
      <c r="L33" s="43">
        <f>I33+(I33*$L$53)</f>
        <v>225</v>
      </c>
      <c r="M33" s="43">
        <f>J33+(J33*$L$53)</f>
        <v>450</v>
      </c>
      <c r="N33" s="43">
        <f>K33+(K33*$L$53)</f>
        <v>150</v>
      </c>
      <c r="O33" s="43">
        <f t="shared" si="3"/>
        <v>720</v>
      </c>
      <c r="P33" s="43">
        <v>1200</v>
      </c>
      <c r="Q33" s="43" t="s">
        <v>71</v>
      </c>
      <c r="S33" s="54"/>
      <c r="T33" s="54"/>
      <c r="U33" s="54"/>
      <c r="V33" s="54"/>
      <c r="W33" s="54"/>
      <c r="X33" s="54"/>
      <c r="Y33" s="54"/>
      <c r="Z33" s="54"/>
      <c r="AA33" s="54"/>
    </row>
    <row r="34" spans="2:27" s="56" customFormat="1" x14ac:dyDescent="0.25">
      <c r="B34" s="55" t="s">
        <v>90</v>
      </c>
      <c r="C34" s="55" t="s">
        <v>91</v>
      </c>
      <c r="D34" s="2" t="s">
        <v>92</v>
      </c>
      <c r="E34" s="3">
        <v>8</v>
      </c>
      <c r="F34" s="32">
        <v>500</v>
      </c>
      <c r="G34" s="33" t="s">
        <v>71</v>
      </c>
      <c r="H34" s="40">
        <v>8000</v>
      </c>
      <c r="I34" s="44">
        <f t="shared" si="4"/>
        <v>180</v>
      </c>
      <c r="J34" s="43">
        <f>$J$53</f>
        <v>360</v>
      </c>
      <c r="K34" s="44">
        <f>$K$53</f>
        <v>120</v>
      </c>
      <c r="L34" s="43">
        <f>I34+(I34*$L$53)</f>
        <v>225</v>
      </c>
      <c r="M34" s="43">
        <f>J34+(J34*$L$53)</f>
        <v>450</v>
      </c>
      <c r="N34" s="43">
        <f>K34+(K34*$L$53)</f>
        <v>150</v>
      </c>
      <c r="O34" s="43">
        <f t="shared" si="3"/>
        <v>720</v>
      </c>
      <c r="P34" s="43">
        <v>1200</v>
      </c>
      <c r="Q34" s="43" t="s">
        <v>71</v>
      </c>
      <c r="S34" s="54"/>
      <c r="T34" s="54"/>
      <c r="U34" s="54"/>
      <c r="V34" s="54"/>
      <c r="W34" s="54"/>
      <c r="X34" s="54"/>
      <c r="Y34" s="54"/>
      <c r="Z34" s="54"/>
      <c r="AA34" s="54"/>
    </row>
    <row r="35" spans="2:27" x14ac:dyDescent="0.25">
      <c r="B35" s="1" t="s">
        <v>68</v>
      </c>
      <c r="C35" s="1" t="s">
        <v>69</v>
      </c>
      <c r="D35" s="2" t="s">
        <v>70</v>
      </c>
      <c r="E35" s="3">
        <v>3</v>
      </c>
      <c r="F35" s="32">
        <v>472</v>
      </c>
      <c r="G35" s="33" t="s">
        <v>71</v>
      </c>
      <c r="H35" s="40">
        <v>790</v>
      </c>
      <c r="I35" s="44">
        <f t="shared" si="4"/>
        <v>180</v>
      </c>
      <c r="J35" s="43">
        <f>$J$53</f>
        <v>360</v>
      </c>
      <c r="K35" s="44">
        <f>$K$53</f>
        <v>120</v>
      </c>
      <c r="L35" s="43">
        <f>I35+(I35*$L$53)</f>
        <v>225</v>
      </c>
      <c r="M35" s="43">
        <f>J35+(J35*$L$53)</f>
        <v>450</v>
      </c>
      <c r="N35" s="43">
        <f>K35+(K35*$L$53)</f>
        <v>150</v>
      </c>
      <c r="O35" s="43">
        <f t="shared" si="3"/>
        <v>720</v>
      </c>
      <c r="P35" s="43">
        <v>1200</v>
      </c>
      <c r="Q35" s="43" t="s">
        <v>71</v>
      </c>
      <c r="S35" s="54"/>
      <c r="T35" s="54"/>
      <c r="U35" s="54"/>
      <c r="V35" s="54"/>
      <c r="W35" s="54"/>
      <c r="X35" s="54"/>
      <c r="Y35" s="54"/>
      <c r="Z35" s="54"/>
      <c r="AA35" s="54"/>
    </row>
    <row r="36" spans="2:27" x14ac:dyDescent="0.25">
      <c r="B36" s="1" t="s">
        <v>200</v>
      </c>
      <c r="C36" s="1" t="s">
        <v>201</v>
      </c>
      <c r="D36" s="2" t="s">
        <v>202</v>
      </c>
      <c r="E36" s="3">
        <v>2</v>
      </c>
      <c r="F36" s="32">
        <v>350</v>
      </c>
      <c r="G36" s="33" t="s">
        <v>71</v>
      </c>
      <c r="H36" s="40">
        <v>150000</v>
      </c>
      <c r="I36" s="44">
        <f t="shared" si="4"/>
        <v>180</v>
      </c>
      <c r="J36" s="43">
        <f>J54</f>
        <v>600</v>
      </c>
      <c r="K36" s="44">
        <f>$K$53</f>
        <v>120</v>
      </c>
      <c r="L36" s="43">
        <f>I36+(I36*$L$53)</f>
        <v>225</v>
      </c>
      <c r="M36" s="43">
        <f>J36+(J36*$L$53)</f>
        <v>750</v>
      </c>
      <c r="N36" s="44">
        <f>K36+(K36*$L$53)</f>
        <v>150</v>
      </c>
      <c r="O36" s="43">
        <f t="shared" si="3"/>
        <v>720</v>
      </c>
      <c r="P36" s="44">
        <v>1200</v>
      </c>
      <c r="Q36" s="43" t="s">
        <v>207</v>
      </c>
      <c r="S36" s="54"/>
      <c r="T36" s="54"/>
      <c r="U36" s="54"/>
      <c r="V36" s="54"/>
      <c r="W36" s="54"/>
      <c r="X36" s="54"/>
      <c r="Y36" s="54"/>
      <c r="Z36" s="54"/>
      <c r="AA36" s="54"/>
    </row>
    <row r="37" spans="2:27" x14ac:dyDescent="0.25">
      <c r="B37" s="1" t="s">
        <v>225</v>
      </c>
      <c r="C37" s="1" t="s">
        <v>226</v>
      </c>
      <c r="D37" s="2" t="s">
        <v>98</v>
      </c>
      <c r="E37" s="3">
        <v>8</v>
      </c>
      <c r="F37" s="32">
        <v>250</v>
      </c>
      <c r="G37" s="33">
        <v>150</v>
      </c>
      <c r="H37" s="40">
        <v>1000</v>
      </c>
      <c r="I37" s="44">
        <f t="shared" si="4"/>
        <v>180</v>
      </c>
      <c r="J37" s="43">
        <f>$J$53</f>
        <v>360</v>
      </c>
      <c r="K37" s="44" t="s">
        <v>71</v>
      </c>
      <c r="L37" s="43">
        <f>I37+(I37*$L$53)</f>
        <v>225</v>
      </c>
      <c r="M37" s="43">
        <f>J37+(J37*$L$53)</f>
        <v>450</v>
      </c>
      <c r="N37" s="43" t="s">
        <v>71</v>
      </c>
      <c r="O37" s="43">
        <v>720</v>
      </c>
      <c r="P37" s="43" t="s">
        <v>71</v>
      </c>
      <c r="Q37" s="43" t="s">
        <v>207</v>
      </c>
      <c r="S37" s="54"/>
      <c r="T37" s="54"/>
      <c r="U37" s="54"/>
      <c r="V37" s="54"/>
      <c r="W37" s="54"/>
      <c r="X37" s="54"/>
      <c r="Y37" s="54"/>
      <c r="Z37" s="54"/>
      <c r="AA37" s="54"/>
    </row>
    <row r="38" spans="2:27" x14ac:dyDescent="0.25">
      <c r="B38" s="1" t="s">
        <v>119</v>
      </c>
      <c r="C38" s="1" t="s">
        <v>120</v>
      </c>
      <c r="D38" s="2" t="s">
        <v>121</v>
      </c>
      <c r="E38" s="3">
        <v>4</v>
      </c>
      <c r="F38" s="32">
        <v>250</v>
      </c>
      <c r="G38" s="33" t="s">
        <v>71</v>
      </c>
      <c r="H38" s="40">
        <v>7000</v>
      </c>
      <c r="I38" s="44">
        <f t="shared" si="4"/>
        <v>180</v>
      </c>
      <c r="J38" s="43">
        <f>$J$53</f>
        <v>360</v>
      </c>
      <c r="K38" s="44">
        <f>$K$53</f>
        <v>120</v>
      </c>
      <c r="L38" s="43">
        <f>I38+(I38*$L$53)</f>
        <v>225</v>
      </c>
      <c r="M38" s="43">
        <f>J38+(J38*$L$53)</f>
        <v>450</v>
      </c>
      <c r="N38" s="43">
        <f>K38+(K38*$L$53)</f>
        <v>150</v>
      </c>
      <c r="O38" s="43">
        <f>P38-P38*40%</f>
        <v>720</v>
      </c>
      <c r="P38" s="43">
        <v>1200</v>
      </c>
      <c r="Q38" s="43" t="s">
        <v>71</v>
      </c>
      <c r="S38" s="54"/>
      <c r="T38" s="54"/>
      <c r="U38" s="54"/>
      <c r="V38" s="54"/>
      <c r="W38" s="54"/>
      <c r="X38" s="54"/>
      <c r="Y38" s="54"/>
      <c r="Z38" s="54"/>
      <c r="AA38" s="54"/>
    </row>
    <row r="39" spans="2:27" x14ac:dyDescent="0.25">
      <c r="B39" s="1" t="s">
        <v>125</v>
      </c>
      <c r="C39" s="1" t="s">
        <v>126</v>
      </c>
      <c r="D39" s="2" t="s">
        <v>128</v>
      </c>
      <c r="E39" s="3">
        <v>2</v>
      </c>
      <c r="F39" s="32">
        <v>200</v>
      </c>
      <c r="G39" s="33" t="s">
        <v>71</v>
      </c>
      <c r="H39" s="40">
        <v>15000</v>
      </c>
      <c r="I39" s="44">
        <f t="shared" si="4"/>
        <v>180</v>
      </c>
      <c r="J39" s="43">
        <f>J53</f>
        <v>360</v>
      </c>
      <c r="K39" s="44">
        <f>$K$53</f>
        <v>120</v>
      </c>
      <c r="L39" s="43">
        <f>I39+(I39*$L$53)</f>
        <v>225</v>
      </c>
      <c r="M39" s="43">
        <f>J39+(J39*$L$53)</f>
        <v>450</v>
      </c>
      <c r="N39" s="43">
        <f>K39+(K39*$L$53)</f>
        <v>150</v>
      </c>
      <c r="O39" s="43">
        <f>P39-P39*40%</f>
        <v>720</v>
      </c>
      <c r="P39" s="43">
        <v>1200</v>
      </c>
      <c r="Q39" s="43" t="s">
        <v>207</v>
      </c>
      <c r="S39" s="54"/>
      <c r="T39" s="54"/>
      <c r="U39" s="54"/>
      <c r="V39" s="54"/>
      <c r="W39" s="54"/>
      <c r="X39" s="54"/>
      <c r="Y39" s="54"/>
      <c r="Z39" s="54"/>
      <c r="AA39" s="54"/>
    </row>
    <row r="40" spans="2:27" x14ac:dyDescent="0.25">
      <c r="B40" s="1" t="s">
        <v>216</v>
      </c>
      <c r="C40" s="1" t="s">
        <v>217</v>
      </c>
      <c r="D40" s="2" t="s">
        <v>218</v>
      </c>
      <c r="E40" s="3">
        <v>4</v>
      </c>
      <c r="F40" s="32">
        <v>200</v>
      </c>
      <c r="G40" s="33" t="s">
        <v>71</v>
      </c>
      <c r="H40" s="40">
        <v>500</v>
      </c>
      <c r="I40" s="44">
        <f t="shared" si="4"/>
        <v>180</v>
      </c>
      <c r="J40" s="43">
        <f>J53</f>
        <v>360</v>
      </c>
      <c r="K40" s="44">
        <f>$K$53</f>
        <v>120</v>
      </c>
      <c r="L40" s="43">
        <f>I40+(I40*$L$53)</f>
        <v>225</v>
      </c>
      <c r="M40" s="43">
        <f>J40+(J40*$L$53)</f>
        <v>450</v>
      </c>
      <c r="N40" s="43">
        <f>K40+(K40*$L$53)</f>
        <v>150</v>
      </c>
      <c r="O40" s="43">
        <f>P40-P40*40%</f>
        <v>720</v>
      </c>
      <c r="P40" s="43">
        <v>1200</v>
      </c>
      <c r="Q40" s="43" t="s">
        <v>71</v>
      </c>
      <c r="S40" s="54"/>
      <c r="T40" s="54"/>
      <c r="U40" s="54"/>
      <c r="V40" s="54"/>
      <c r="W40" s="54"/>
      <c r="X40" s="54"/>
      <c r="Y40" s="54"/>
      <c r="Z40" s="54"/>
      <c r="AA40" s="54"/>
    </row>
    <row r="41" spans="2:27" x14ac:dyDescent="0.25">
      <c r="B41" s="1" t="s">
        <v>93</v>
      </c>
      <c r="C41" s="1" t="s">
        <v>94</v>
      </c>
      <c r="D41" s="2" t="s">
        <v>95</v>
      </c>
      <c r="E41" s="3">
        <v>4</v>
      </c>
      <c r="F41" s="32">
        <v>150</v>
      </c>
      <c r="G41" s="33" t="s">
        <v>71</v>
      </c>
      <c r="H41" s="40">
        <v>820</v>
      </c>
      <c r="I41" s="44">
        <f>$I$53</f>
        <v>180</v>
      </c>
      <c r="J41" s="43">
        <f>$J$53</f>
        <v>360</v>
      </c>
      <c r="K41" s="44">
        <f>$K$53</f>
        <v>120</v>
      </c>
      <c r="L41" s="43">
        <f t="shared" ref="L41:N45" si="5">I41+(I41*$L$53)</f>
        <v>225</v>
      </c>
      <c r="M41" s="43">
        <f t="shared" si="5"/>
        <v>450</v>
      </c>
      <c r="N41" s="43">
        <f t="shared" si="5"/>
        <v>150</v>
      </c>
      <c r="O41" s="43">
        <f>P41-P41*40%</f>
        <v>720</v>
      </c>
      <c r="P41" s="43">
        <v>1200</v>
      </c>
      <c r="Q41" s="43" t="s">
        <v>71</v>
      </c>
      <c r="S41" s="54"/>
      <c r="T41" s="54"/>
      <c r="U41" s="54"/>
      <c r="V41" s="54"/>
      <c r="W41" s="54"/>
      <c r="X41" s="54"/>
      <c r="Y41" s="54"/>
      <c r="Z41" s="54"/>
      <c r="AA41" s="54"/>
    </row>
    <row r="42" spans="2:27" x14ac:dyDescent="0.25">
      <c r="B42" s="1" t="s">
        <v>177</v>
      </c>
      <c r="C42" s="1" t="s">
        <v>178</v>
      </c>
      <c r="D42" s="2" t="s">
        <v>179</v>
      </c>
      <c r="E42" s="3">
        <v>2</v>
      </c>
      <c r="F42" s="32">
        <v>150</v>
      </c>
      <c r="G42" s="33">
        <v>1200</v>
      </c>
      <c r="H42" s="40">
        <v>594</v>
      </c>
      <c r="I42" s="44">
        <f>$I$53</f>
        <v>180</v>
      </c>
      <c r="J42" s="43">
        <f>J53</f>
        <v>360</v>
      </c>
      <c r="K42" s="44">
        <f>$K$53</f>
        <v>120</v>
      </c>
      <c r="L42" s="43">
        <f t="shared" si="5"/>
        <v>225</v>
      </c>
      <c r="M42" s="43">
        <f t="shared" si="5"/>
        <v>450</v>
      </c>
      <c r="N42" s="43">
        <f t="shared" si="5"/>
        <v>150</v>
      </c>
      <c r="O42" s="43">
        <f>P42-P42*40%</f>
        <v>720</v>
      </c>
      <c r="P42" s="43">
        <v>1200</v>
      </c>
      <c r="Q42" s="43" t="s">
        <v>71</v>
      </c>
      <c r="S42" s="54"/>
      <c r="T42" s="54"/>
      <c r="U42" s="54"/>
      <c r="V42" s="54"/>
      <c r="W42" s="54"/>
      <c r="X42" s="54"/>
      <c r="Y42" s="54"/>
      <c r="Z42" s="54"/>
      <c r="AA42" s="54"/>
    </row>
    <row r="43" spans="2:27" x14ac:dyDescent="0.25">
      <c r="B43" s="1" t="s">
        <v>195</v>
      </c>
      <c r="C43" s="1" t="s">
        <v>196</v>
      </c>
      <c r="D43" s="2" t="s">
        <v>197</v>
      </c>
      <c r="E43" s="3">
        <v>4</v>
      </c>
      <c r="F43" s="32">
        <v>150</v>
      </c>
      <c r="G43" s="33" t="s">
        <v>71</v>
      </c>
      <c r="H43" s="40">
        <v>50</v>
      </c>
      <c r="I43" s="44">
        <f>$I$53</f>
        <v>180</v>
      </c>
      <c r="J43" s="43">
        <f>J53</f>
        <v>360</v>
      </c>
      <c r="K43" s="44">
        <f>$K$53</f>
        <v>120</v>
      </c>
      <c r="L43" s="43">
        <f t="shared" si="5"/>
        <v>225</v>
      </c>
      <c r="M43" s="43">
        <f t="shared" si="5"/>
        <v>450</v>
      </c>
      <c r="N43" s="43">
        <f t="shared" si="5"/>
        <v>150</v>
      </c>
      <c r="O43" s="43">
        <f>P43-P43*40%</f>
        <v>720</v>
      </c>
      <c r="P43" s="43">
        <v>1200</v>
      </c>
      <c r="Q43" s="43" t="s">
        <v>71</v>
      </c>
      <c r="S43" s="54"/>
      <c r="T43" s="54"/>
      <c r="U43" s="54"/>
      <c r="V43" s="54"/>
      <c r="W43" s="54"/>
      <c r="X43" s="54"/>
      <c r="Y43" s="54"/>
      <c r="Z43" s="54"/>
      <c r="AA43" s="54"/>
    </row>
    <row r="44" spans="2:27" s="56" customFormat="1" x14ac:dyDescent="0.25">
      <c r="B44" s="55" t="s">
        <v>180</v>
      </c>
      <c r="C44" s="55" t="s">
        <v>186</v>
      </c>
      <c r="D44" s="2" t="s">
        <v>98</v>
      </c>
      <c r="E44" s="3">
        <v>2</v>
      </c>
      <c r="F44" s="32">
        <v>150</v>
      </c>
      <c r="G44" s="33">
        <v>250</v>
      </c>
      <c r="H44" s="40">
        <v>1200</v>
      </c>
      <c r="I44" s="44">
        <f>$I$53</f>
        <v>180</v>
      </c>
      <c r="J44" s="43" t="str">
        <f>J52</f>
        <v>Cost Insert Mid-roll (extracharge 100%)</v>
      </c>
      <c r="K44" s="44">
        <f>$K$53</f>
        <v>120</v>
      </c>
      <c r="L44" s="43">
        <f t="shared" ref="L44" si="6">I44+(I44*$L$53)</f>
        <v>225</v>
      </c>
      <c r="M44" s="43" t="e">
        <f t="shared" ref="M44" si="7">J44+(J44*$L$53)</f>
        <v>#VALUE!</v>
      </c>
      <c r="N44" s="43">
        <f t="shared" ref="N44" si="8">K44+(K44*$L$53)</f>
        <v>150</v>
      </c>
      <c r="O44" s="43">
        <f>P44-P44*40%</f>
        <v>720</v>
      </c>
      <c r="P44" s="43">
        <v>1200</v>
      </c>
      <c r="Q44" s="43" t="s">
        <v>207</v>
      </c>
      <c r="S44" s="54"/>
      <c r="T44" s="54"/>
      <c r="U44" s="54"/>
      <c r="V44" s="54"/>
      <c r="W44" s="54"/>
      <c r="X44" s="54"/>
      <c r="Y44" s="54"/>
      <c r="Z44" s="54"/>
      <c r="AA44" s="54"/>
    </row>
    <row r="45" spans="2:27" x14ac:dyDescent="0.25">
      <c r="B45" s="1" t="s">
        <v>234</v>
      </c>
      <c r="C45" s="1" t="s">
        <v>186</v>
      </c>
      <c r="D45" s="2" t="s">
        <v>98</v>
      </c>
      <c r="E45" s="3">
        <v>2</v>
      </c>
      <c r="F45" s="32">
        <v>100</v>
      </c>
      <c r="G45" s="33" t="s">
        <v>71</v>
      </c>
      <c r="H45" s="40">
        <v>500</v>
      </c>
      <c r="I45" s="44">
        <f>$I$53</f>
        <v>180</v>
      </c>
      <c r="J45" s="43">
        <f>J53</f>
        <v>360</v>
      </c>
      <c r="K45" s="44">
        <f>$K$53</f>
        <v>120</v>
      </c>
      <c r="L45" s="43">
        <f t="shared" si="5"/>
        <v>225</v>
      </c>
      <c r="M45" s="43">
        <f t="shared" si="5"/>
        <v>450</v>
      </c>
      <c r="N45" s="43">
        <f t="shared" si="5"/>
        <v>150</v>
      </c>
      <c r="O45" s="43">
        <f>P45-P45*40%</f>
        <v>720</v>
      </c>
      <c r="P45" s="43">
        <v>1200</v>
      </c>
      <c r="Q45" s="43" t="s">
        <v>207</v>
      </c>
      <c r="S45" s="54"/>
      <c r="T45" s="54"/>
      <c r="U45" s="54"/>
      <c r="V45" s="54"/>
      <c r="W45" s="54"/>
      <c r="X45" s="54"/>
      <c r="Y45" s="54"/>
      <c r="Z45" s="54"/>
      <c r="AA45" s="54"/>
    </row>
    <row r="46" spans="2:27" x14ac:dyDescent="0.25">
      <c r="B46" s="30"/>
      <c r="C46" s="30"/>
      <c r="D46" s="31"/>
      <c r="E46" s="31"/>
      <c r="F46" s="31">
        <f>SUM(F6:F45)</f>
        <v>95122</v>
      </c>
      <c r="G46" s="31">
        <f>SUM(G6:G45)</f>
        <v>589740</v>
      </c>
      <c r="H46" s="31">
        <f>SUM(H6:H45)</f>
        <v>6029470</v>
      </c>
      <c r="I46" s="50"/>
      <c r="J46" s="50"/>
      <c r="K46" s="50"/>
      <c r="L46" s="50"/>
      <c r="M46" s="50"/>
      <c r="N46" s="50"/>
      <c r="O46" s="50"/>
      <c r="P46" s="50"/>
      <c r="Q46" s="51"/>
    </row>
    <row r="47" spans="2:27" x14ac:dyDescent="0.25">
      <c r="F47" s="16"/>
      <c r="I47" s="52"/>
      <c r="J47" s="52"/>
      <c r="K47" s="52"/>
      <c r="L47" s="52"/>
      <c r="M47" s="52"/>
      <c r="N47" s="52"/>
      <c r="O47" s="52"/>
      <c r="P47" s="52"/>
      <c r="Q47" s="52"/>
    </row>
    <row r="48" spans="2:27" x14ac:dyDescent="0.25">
      <c r="F48" s="16"/>
      <c r="I48" s="52"/>
      <c r="J48" s="52"/>
      <c r="K48" s="52"/>
      <c r="L48" s="52"/>
      <c r="M48" s="52"/>
      <c r="N48" s="52"/>
      <c r="O48" s="52"/>
      <c r="P48" s="52"/>
      <c r="Q48" s="52"/>
    </row>
    <row r="49" spans="2:12" x14ac:dyDescent="0.25">
      <c r="F49" s="16"/>
    </row>
    <row r="50" spans="2:12" x14ac:dyDescent="0.25">
      <c r="F50" s="16"/>
    </row>
    <row r="51" spans="2:12" ht="13.8" thickBot="1" x14ac:dyDescent="0.3"/>
    <row r="52" spans="2:12" ht="52.95" customHeight="1" x14ac:dyDescent="0.25">
      <c r="H52" s="10" t="s">
        <v>53</v>
      </c>
      <c r="I52" s="11" t="s">
        <v>101</v>
      </c>
      <c r="J52" s="11" t="s">
        <v>132</v>
      </c>
      <c r="K52" s="11" t="s">
        <v>102</v>
      </c>
      <c r="L52" s="12" t="s">
        <v>103</v>
      </c>
    </row>
    <row r="53" spans="2:12" x14ac:dyDescent="0.25">
      <c r="B53" s="13" t="s">
        <v>99</v>
      </c>
      <c r="C53" s="13"/>
      <c r="G53" s="15"/>
      <c r="H53" s="8" t="s">
        <v>54</v>
      </c>
      <c r="I53" s="26">
        <v>180</v>
      </c>
      <c r="J53" s="25">
        <f>I53+(I53*100%)</f>
        <v>360</v>
      </c>
      <c r="K53" s="26">
        <v>120</v>
      </c>
      <c r="L53" s="67">
        <v>0.25</v>
      </c>
    </row>
    <row r="54" spans="2:12" ht="14.4" customHeight="1" x14ac:dyDescent="0.25">
      <c r="B54" s="17" t="s">
        <v>100</v>
      </c>
      <c r="C54" s="17"/>
      <c r="G54" s="15"/>
      <c r="H54" s="8" t="s">
        <v>55</v>
      </c>
      <c r="I54" s="26">
        <v>300</v>
      </c>
      <c r="J54" s="25">
        <f t="shared" ref="J54:J55" si="9">I54+(I54*100%)</f>
        <v>600</v>
      </c>
      <c r="K54" s="26">
        <v>210</v>
      </c>
      <c r="L54" s="68"/>
    </row>
    <row r="55" spans="2:12" ht="14.4" customHeight="1" x14ac:dyDescent="0.25">
      <c r="B55" s="17" t="s">
        <v>233</v>
      </c>
      <c r="C55" s="17"/>
      <c r="H55" s="8" t="s">
        <v>56</v>
      </c>
      <c r="I55" s="26">
        <v>480</v>
      </c>
      <c r="J55" s="26">
        <f t="shared" si="9"/>
        <v>960</v>
      </c>
      <c r="K55" s="26">
        <v>360</v>
      </c>
      <c r="L55" s="69"/>
    </row>
    <row r="56" spans="2:12" x14ac:dyDescent="0.25">
      <c r="B56" s="13" t="s">
        <v>115</v>
      </c>
      <c r="C56" s="13"/>
    </row>
    <row r="57" spans="2:12" x14ac:dyDescent="0.25">
      <c r="B57" s="17" t="s">
        <v>113</v>
      </c>
    </row>
    <row r="58" spans="2:12" x14ac:dyDescent="0.25">
      <c r="B58" s="17" t="s">
        <v>114</v>
      </c>
    </row>
    <row r="59" spans="2:12" x14ac:dyDescent="0.25">
      <c r="I59" s="37"/>
    </row>
    <row r="62" spans="2:12" x14ac:dyDescent="0.25">
      <c r="J62" s="36"/>
    </row>
    <row r="63" spans="2:12" x14ac:dyDescent="0.25">
      <c r="J63" s="36"/>
    </row>
    <row r="64" spans="2:12" x14ac:dyDescent="0.25">
      <c r="I64" s="37"/>
      <c r="J64" s="37"/>
    </row>
  </sheetData>
  <sortState xmlns:xlrd2="http://schemas.microsoft.com/office/spreadsheetml/2017/richdata2" ref="B6:Q45">
    <sortCondition descending="1" ref="F6:F45"/>
  </sortState>
  <mergeCells count="4">
    <mergeCell ref="I4:K4"/>
    <mergeCell ref="L53:L55"/>
    <mergeCell ref="L4:N4"/>
    <mergeCell ref="O4:Q4"/>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C670E10DC4B34B8D4A19085F53725C" ma:contentTypeVersion="11" ma:contentTypeDescription="Create a new document." ma:contentTypeScope="" ma:versionID="0eb69398627a200b4ab4ca208f10da5f">
  <xsd:schema xmlns:xsd="http://www.w3.org/2001/XMLSchema" xmlns:xs="http://www.w3.org/2001/XMLSchema" xmlns:p="http://schemas.microsoft.com/office/2006/metadata/properties" xmlns:ns3="717a5166-10f5-4363-a466-3da6b7d2f19f" xmlns:ns4="a127e860-7302-483d-be9d-449f1983a3df" targetNamespace="http://schemas.microsoft.com/office/2006/metadata/properties" ma:root="true" ma:fieldsID="94a4c54042a8cd36ac48f14e936f8a4b" ns3:_="" ns4:_="">
    <xsd:import namespace="717a5166-10f5-4363-a466-3da6b7d2f19f"/>
    <xsd:import namespace="a127e860-7302-483d-be9d-449f1983a3d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7a5166-10f5-4363-a466-3da6b7d2f19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27e860-7302-483d-be9d-449f1983a3d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028052-009F-4BFD-A585-4AA65C8A9A6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A63971F-0AAC-43B6-B8E3-F6DF5A3179A3}">
  <ds:schemaRefs>
    <ds:schemaRef ds:uri="http://schemas.microsoft.com/sharepoint/v3/contenttype/forms"/>
  </ds:schemaRefs>
</ds:datastoreItem>
</file>

<file path=customXml/itemProps3.xml><?xml version="1.0" encoding="utf-8"?>
<ds:datastoreItem xmlns:ds="http://schemas.openxmlformats.org/officeDocument/2006/customXml" ds:itemID="{E9BCC534-E151-4BE0-B23C-378C725A9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7a5166-10f5-4363-a466-3da6b7d2f19f"/>
    <ds:schemaRef ds:uri="a127e860-7302-483d-be9d-449f1983a3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formats &amp; metrics</vt:lpstr>
      <vt:lpstr>Podcasts list</vt:lpstr>
      <vt:lpstr>Podcast Network RC prices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Andreea</dc:creator>
  <cp:keywords/>
  <dc:description/>
  <cp:lastModifiedBy>Andrei Jianu</cp:lastModifiedBy>
  <cp:revision/>
  <cp:lastPrinted>2022-04-28T15:22:31Z</cp:lastPrinted>
  <dcterms:created xsi:type="dcterms:W3CDTF">2019-10-18T09:37:43Z</dcterms:created>
  <dcterms:modified xsi:type="dcterms:W3CDTF">2022-07-20T13:16:24Z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0x010100BDC670E10DC4B34B8D4A19085F53725C</vt:lpwstr>
  </property>
</Properties>
</file>